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75" windowWidth="10650" windowHeight="8820" tabRatio="702" activeTab="0"/>
  </bookViews>
  <sheets>
    <sheet name="Карлово и Сушица" sheetId="1" r:id="rId1"/>
    <sheet name="Баня" sheetId="2" r:id="rId2"/>
    <sheet name="Калофер" sheetId="3" r:id="rId3"/>
    <sheet name="Розино" sheetId="4" r:id="rId4"/>
    <sheet name="Дъбене" sheetId="5" r:id="rId5"/>
    <sheet name="Ведраре" sheetId="6" r:id="rId6"/>
    <sheet name="В.Левски" sheetId="7" r:id="rId7"/>
    <sheet name="Хр.Даново" sheetId="8" r:id="rId8"/>
    <sheet name="Соколица" sheetId="9" r:id="rId9"/>
    <sheet name="Г.Домлян" sheetId="10" r:id="rId10"/>
    <sheet name="Кърнаре" sheetId="11" r:id="rId11"/>
    <sheet name="Куртово" sheetId="12" r:id="rId12"/>
    <sheet name="Столетово" sheetId="13" r:id="rId13"/>
    <sheet name="с.Иганово" sheetId="14" r:id="rId14"/>
    <sheet name="Певците" sheetId="15" r:id="rId15"/>
    <sheet name="Московец" sheetId="16" r:id="rId16"/>
    <sheet name="М.поле" sheetId="17" r:id="rId17"/>
    <sheet name="Каравелово" sheetId="18" r:id="rId18"/>
    <sheet name="Богдан" sheetId="19" r:id="rId19"/>
    <sheet name="Климент" sheetId="20" r:id="rId20"/>
    <sheet name="Войнягово" sheetId="21" r:id="rId21"/>
    <sheet name="Слатина" sheetId="22" r:id="rId22"/>
    <sheet name="Пролом" sheetId="23" r:id="rId23"/>
    <sheet name="Бегунци" sheetId="24" r:id="rId24"/>
    <sheet name="Домлян" sheetId="25" r:id="rId25"/>
    <sheet name="Мраченик" sheetId="26" r:id="rId26"/>
    <sheet name="Клисура" sheetId="27" r:id="rId27"/>
    <sheet name="10-всичко разходи" sheetId="28" r:id="rId28"/>
    <sheet name="Sheet1" sheetId="29" r:id="rId29"/>
    <sheet name="Лист1" sheetId="30" r:id="rId30"/>
  </sheets>
  <definedNames>
    <definedName name="_xlnm.Print_Area" localSheetId="27">'10-всичко разходи'!$A$1:$F$20</definedName>
    <definedName name="_xlnm.Print_Area" localSheetId="23">'Бегунци'!$A$1:$F$20</definedName>
    <definedName name="_xlnm.Print_Area" localSheetId="18">'Богдан'!$A$1:$F$24</definedName>
    <definedName name="_xlnm.Print_Area" localSheetId="9">'Г.Домлян'!$A$1:$F$23</definedName>
    <definedName name="_xlnm.Print_Area" localSheetId="24">'Домлян'!$A$1:$F$21</definedName>
    <definedName name="_xlnm.Print_Area" localSheetId="17">'Каравелово'!$A$1:$F$22</definedName>
    <definedName name="_xlnm.Print_Area" localSheetId="0">'Карлово и Сушица'!$A$1:$F$44</definedName>
    <definedName name="_xlnm.Print_Area" localSheetId="19">'Климент'!$A$1:$F$21</definedName>
    <definedName name="_xlnm.Print_Area" localSheetId="26">'Клисура'!$A$1:$F$24</definedName>
    <definedName name="_xlnm.Print_Area" localSheetId="11">'Куртово'!$A$1:$F$21</definedName>
    <definedName name="_xlnm.Print_Area" localSheetId="10">'Кърнаре'!$A$1:$F$19</definedName>
    <definedName name="_xlnm.Print_Area" localSheetId="16">'М.поле'!$A$1:$F$20</definedName>
    <definedName name="_xlnm.Print_Area" localSheetId="15">'Московец'!$A$1:$F$20</definedName>
    <definedName name="_xlnm.Print_Area" localSheetId="25">'Мраченик'!$A$1:$F$20</definedName>
    <definedName name="_xlnm.Print_Area" localSheetId="14">'Певците'!$A$1:$F$19</definedName>
    <definedName name="_xlnm.Print_Area" localSheetId="22">'Пролом'!$A$1:$F$20</definedName>
    <definedName name="_xlnm.Print_Area" localSheetId="13">'с.Иганово'!$A$1:$F$19</definedName>
    <definedName name="_xlnm.Print_Area" localSheetId="21">'Слатина'!$A$1:$F$21</definedName>
    <definedName name="_xlnm.Print_Area" localSheetId="12">'Столетово'!$A$1:$F$20</definedName>
    <definedName name="_xlnm.Print_Area" localSheetId="7">'Хр.Даново'!$A$1:$F$21</definedName>
  </definedNames>
  <calcPr fullCalcOnLoad="1"/>
</workbook>
</file>

<file path=xl/sharedStrings.xml><?xml version="1.0" encoding="utf-8"?>
<sst xmlns="http://schemas.openxmlformats.org/spreadsheetml/2006/main" count="842" uniqueCount="130">
  <si>
    <t>ед.мярка</t>
  </si>
  <si>
    <t>ед.цена</t>
  </si>
  <si>
    <t>количество</t>
  </si>
  <si>
    <t>бр.курса</t>
  </si>
  <si>
    <t>І</t>
  </si>
  <si>
    <t>ІІ</t>
  </si>
  <si>
    <t>Поддръжка депо</t>
  </si>
  <si>
    <t>Сметосъбиране и сметоизвозване</t>
  </si>
  <si>
    <t>Територии за обществено
ползване</t>
  </si>
  <si>
    <t>ІІІ</t>
  </si>
  <si>
    <t>Поддръжка
регионално депо</t>
  </si>
  <si>
    <t>разход за
година в лв.</t>
  </si>
  <si>
    <t>Всичко разход за гр.Карлово</t>
  </si>
  <si>
    <t>Общ разход за поддръжка на териториите за обществено ползване</t>
  </si>
  <si>
    <t>Всичко разход за гр.Баня</t>
  </si>
  <si>
    <t>Всичко разход за гр.Калофер</t>
  </si>
  <si>
    <t>Всичко разход за с.Розино</t>
  </si>
  <si>
    <t>Всичко разход за с.Дъбене</t>
  </si>
  <si>
    <t>Всичко разход за с.Ведраре</t>
  </si>
  <si>
    <t>Общ разход поддръжка депо</t>
  </si>
  <si>
    <t>Всичко разход за с.Васил Левски</t>
  </si>
  <si>
    <t>Всичко разход за с.Хр.Даново</t>
  </si>
  <si>
    <t>Всичко разход за с.Соколица</t>
  </si>
  <si>
    <t>Всичко разход за с.Г.Домлян</t>
  </si>
  <si>
    <t>Всичко разход за с.Куртово</t>
  </si>
  <si>
    <t>Всичко разход за с.Кърнаре</t>
  </si>
  <si>
    <t>Всичко разход за с.Столетово</t>
  </si>
  <si>
    <t>Всичко разход за с.Иганово</t>
  </si>
  <si>
    <t>Всичко разход за с.Певците</t>
  </si>
  <si>
    <t>Всичко разход за с.Московец</t>
  </si>
  <si>
    <t>Всичко разход за с.Марино поле</t>
  </si>
  <si>
    <t>Всичко разход за с.Каравелово</t>
  </si>
  <si>
    <t>Всичко разход за с.Богдан</t>
  </si>
  <si>
    <t>Всичко разход за с.Климент</t>
  </si>
  <si>
    <t>Всичко разход за с.Войнягово</t>
  </si>
  <si>
    <t>Всичко разход за с.Слатина</t>
  </si>
  <si>
    <t>Всичко разход за с.Пролом</t>
  </si>
  <si>
    <t>Всичко разход за с.Бегунци</t>
  </si>
  <si>
    <t>Всичко разход за с.Домлян</t>
  </si>
  <si>
    <t>Всичко разход за с.Мраченик</t>
  </si>
  <si>
    <t>Всичко разход за гр.Клисура</t>
  </si>
  <si>
    <t xml:space="preserve"> </t>
  </si>
  <si>
    <t>машиносмяна</t>
  </si>
  <si>
    <t>брой</t>
  </si>
  <si>
    <t>II. РАЗХОДИ</t>
  </si>
  <si>
    <t>Планирани разходи</t>
  </si>
  <si>
    <t>машиносмени</t>
  </si>
  <si>
    <t>Общ разход за съдове и техника</t>
  </si>
  <si>
    <t>машинос-мяна</t>
  </si>
  <si>
    <t>ІII</t>
  </si>
  <si>
    <t>разход за година в лв.</t>
  </si>
  <si>
    <t>ВСИЧКО ПРИХОДИ:</t>
  </si>
  <si>
    <t xml:space="preserve">гр. Карлово </t>
  </si>
  <si>
    <t xml:space="preserve">гр. Баня </t>
  </si>
  <si>
    <t xml:space="preserve">гр. Калофер </t>
  </si>
  <si>
    <t>с. Розино</t>
  </si>
  <si>
    <t xml:space="preserve">с. Дъбене </t>
  </si>
  <si>
    <t xml:space="preserve">с. Ведраре </t>
  </si>
  <si>
    <t xml:space="preserve">с. Васил Левски </t>
  </si>
  <si>
    <t xml:space="preserve">с. Христо Даново </t>
  </si>
  <si>
    <t xml:space="preserve">с. Соколица </t>
  </si>
  <si>
    <t xml:space="preserve">с. Горни Домлян </t>
  </si>
  <si>
    <t xml:space="preserve">с. Кърнаре </t>
  </si>
  <si>
    <t xml:space="preserve">с.Куртово </t>
  </si>
  <si>
    <t>с. Столетово</t>
  </si>
  <si>
    <t xml:space="preserve">с. Иганово </t>
  </si>
  <si>
    <t>с. Певците</t>
  </si>
  <si>
    <t>с. Московец</t>
  </si>
  <si>
    <t xml:space="preserve">с. Марино поле </t>
  </si>
  <si>
    <t xml:space="preserve">с. Каравелово </t>
  </si>
  <si>
    <t xml:space="preserve">с. Богдан </t>
  </si>
  <si>
    <t xml:space="preserve">с. Климент </t>
  </si>
  <si>
    <t>с. Войнягово</t>
  </si>
  <si>
    <t xml:space="preserve">с. Слатина </t>
  </si>
  <si>
    <t xml:space="preserve">с. Пролом </t>
  </si>
  <si>
    <t xml:space="preserve">с. Бегунци </t>
  </si>
  <si>
    <t xml:space="preserve">с. Домлян </t>
  </si>
  <si>
    <t xml:space="preserve">с.Мраченик </t>
  </si>
  <si>
    <t xml:space="preserve">гр. Клисура </t>
  </si>
  <si>
    <t xml:space="preserve">косачи - гр.договор </t>
  </si>
  <si>
    <t>лв./мес.-за 5 месеца</t>
  </si>
  <si>
    <t>машиносмяни</t>
  </si>
  <si>
    <t>Видове съдове</t>
  </si>
  <si>
    <t>Бобри 1,1 м3</t>
  </si>
  <si>
    <t>кофи 0,11м3</t>
  </si>
  <si>
    <t>4м3 контейнер</t>
  </si>
  <si>
    <t>Бобри 1,1м3</t>
  </si>
  <si>
    <t>Кофи 0,11м3</t>
  </si>
  <si>
    <t>Контейнер 4м3</t>
  </si>
  <si>
    <t>Сметосъбиране  и сметоизвозване</t>
  </si>
  <si>
    <t>Общо сметосъбиране и сметоизвозване</t>
  </si>
  <si>
    <t>общо сметосъбиране и сметоизвозване</t>
  </si>
  <si>
    <t>контейнер 4 м3</t>
  </si>
  <si>
    <t>Кофи 0,11 м3</t>
  </si>
  <si>
    <t>кофи 0,11 м3</t>
  </si>
  <si>
    <t>общ разход поддръжка депо</t>
  </si>
  <si>
    <t>тонаж</t>
  </si>
  <si>
    <t>за м.април до м.декември включ.</t>
  </si>
  <si>
    <t>за м. януари до м.март включ.</t>
  </si>
  <si>
    <t>за м.януари до м.март включ.</t>
  </si>
  <si>
    <t>за м.януари до м. март включ.</t>
  </si>
  <si>
    <t>за м. април до м. декември включ.</t>
  </si>
  <si>
    <t>за м. април до м.декември включ.</t>
  </si>
  <si>
    <t>за м.април до м. декември включ.</t>
  </si>
  <si>
    <t>общ разход поддвъжка депо</t>
  </si>
  <si>
    <t>метачки</t>
  </si>
  <si>
    <t>Нови съдове</t>
  </si>
  <si>
    <t>Почистване общински пътища и нерег.сметища</t>
  </si>
  <si>
    <t>почистване нерегл.сметища</t>
  </si>
  <si>
    <t>почистване на нерегл.сметища</t>
  </si>
  <si>
    <t>почистване нерегл. сметища</t>
  </si>
  <si>
    <t>IІ. РАЗХОД ЗА ОБЕЗВРЕЖДАНЕ НА ТБО В ДЕПО И МОНИТОРИНГ ПО КР347-НО/2008 Г.</t>
  </si>
  <si>
    <t>ІІІ. ТАКСИ ПО ЧЛ.60 И ЧЛ.64 ОТ ЗУО</t>
  </si>
  <si>
    <t>1. До месец март вкл.</t>
  </si>
  <si>
    <t>2. От м.април до м.декември</t>
  </si>
  <si>
    <t>І. РАЗХОД ЗА СМЕТОСЪБИРАНЕ, СМЕТОИЗВОЗВАНЕ,
НОВА ТЕХНИКА И СЪДОВЕ ЗА 2015 ГОД.</t>
  </si>
  <si>
    <t>ІV. РАЗХОД ЗА ПОДДЪРЖАНЕ 
НА ЧИСТОТАТА НА ТЕРИТОРИИТЕ 
ЗА ОБЩЕСТВЕНО ПОЛЗВАНЕ</t>
  </si>
  <si>
    <t>V. СЕПАРИРАНЕ</t>
  </si>
  <si>
    <t>VІ. РАЗДЕЛНО СМЕТОСЪБИРАНЕ</t>
  </si>
  <si>
    <t>Разделно сметосъбиране</t>
  </si>
  <si>
    <t>Обслужване контейнери тип"Иглу"</t>
  </si>
  <si>
    <t>месец</t>
  </si>
  <si>
    <t>общ разход територии</t>
  </si>
  <si>
    <t>Общ разход разделно сметосъбиране</t>
  </si>
  <si>
    <t xml:space="preserve">кофи 0,11 м3 </t>
  </si>
  <si>
    <t>без камион, вишка и без намаление
на такси по чл.64 ЗУО</t>
  </si>
  <si>
    <t>І. РАЗХОД ЗА СМЕТОСЪБИРАНЕ, СМЕТОИЗВОЗВАНЕ,
НОВА ТЕХНИКА И СЪДОВЕ ЗА 2017 ГОД.</t>
  </si>
  <si>
    <t>Кофи - пластмасови 0,11 куб.</t>
  </si>
  <si>
    <t>контейнери тип "Бобър"</t>
  </si>
  <si>
    <t>Резервни части и съдове за сгур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</si>
</sst>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[$-402]dd\ mmmm\ yyyy\ &quot;г.&quot;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.000000"/>
    <numFmt numFmtId="194" formatCode="0.0000000"/>
    <numFmt numFmtId="195" formatCode="hh:mm:ss\ &quot;ч.&quot;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178" fontId="0" fillId="0" borderId="10" xfId="4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Alignment="1" quotePrefix="1">
      <alignment/>
    </xf>
    <xf numFmtId="0" fontId="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/>
    </xf>
    <xf numFmtId="178" fontId="0" fillId="0" borderId="10" xfId="4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0" fontId="0" fillId="0" borderId="10" xfId="0" applyNumberForma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2" fontId="0" fillId="0" borderId="10" xfId="0" applyNumberForma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2" fontId="0" fillId="0" borderId="14" xfId="0" applyNumberForma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0" xfId="0" applyNumberFormat="1" applyBorder="1" applyAlignment="1">
      <alignment horizontal="right" vertical="center" wrapText="1"/>
    </xf>
    <xf numFmtId="0" fontId="12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2" fontId="2" fillId="0" borderId="16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2" fillId="0" borderId="15" xfId="0" applyFont="1" applyBorder="1" applyAlignment="1">
      <alignment/>
    </xf>
    <xf numFmtId="0" fontId="6" fillId="0" borderId="10" xfId="0" applyFont="1" applyFill="1" applyBorder="1" applyAlignment="1">
      <alignment/>
    </xf>
    <xf numFmtId="10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0" fontId="0" fillId="0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0" fontId="4" fillId="0" borderId="19" xfId="0" applyNumberFormat="1" applyFon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right"/>
    </xf>
    <xf numFmtId="10" fontId="0" fillId="0" borderId="10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178" fontId="0" fillId="0" borderId="10" xfId="4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vertical="center" wrapText="1"/>
    </xf>
    <xf numFmtId="10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0" xfId="0" applyFont="1" applyBorder="1" applyAlignment="1">
      <alignment/>
    </xf>
    <xf numFmtId="167" fontId="13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 vertical="center"/>
    </xf>
    <xf numFmtId="167" fontId="0" fillId="0" borderId="0" xfId="0" applyNumberFormat="1" applyAlignment="1">
      <alignment/>
    </xf>
    <xf numFmtId="9" fontId="0" fillId="0" borderId="0" xfId="59" applyFont="1" applyAlignment="1">
      <alignment/>
    </xf>
    <xf numFmtId="1" fontId="0" fillId="0" borderId="10" xfId="0" applyNumberFormat="1" applyFont="1" applyBorder="1" applyAlignment="1">
      <alignment vertical="center"/>
    </xf>
    <xf numFmtId="7" fontId="4" fillId="0" borderId="21" xfId="0" applyNumberFormat="1" applyFont="1" applyFill="1" applyBorder="1" applyAlignment="1">
      <alignment horizontal="right" vertical="center"/>
    </xf>
    <xf numFmtId="7" fontId="4" fillId="0" borderId="19" xfId="0" applyNumberFormat="1" applyFont="1" applyFill="1" applyBorder="1" applyAlignment="1">
      <alignment horizontal="right" vertical="center"/>
    </xf>
    <xf numFmtId="7" fontId="4" fillId="0" borderId="13" xfId="0" applyNumberFormat="1" applyFont="1" applyFill="1" applyBorder="1" applyAlignment="1">
      <alignment horizontal="right" vertical="center"/>
    </xf>
    <xf numFmtId="178" fontId="0" fillId="0" borderId="10" xfId="4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11" xfId="0" applyNumberFormat="1" applyFill="1" applyBorder="1" applyAlignment="1">
      <alignment/>
    </xf>
    <xf numFmtId="7" fontId="3" fillId="33" borderId="10" xfId="0" applyNumberFormat="1" applyFont="1" applyFill="1" applyBorder="1" applyAlignment="1">
      <alignment horizontal="right" vertical="center"/>
    </xf>
    <xf numFmtId="7" fontId="4" fillId="33" borderId="19" xfId="0" applyNumberFormat="1" applyFont="1" applyFill="1" applyBorder="1" applyAlignment="1">
      <alignment horizontal="right" vertical="center"/>
    </xf>
    <xf numFmtId="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40" applyNumberFormat="1" applyFont="1" applyBorder="1" applyAlignment="1">
      <alignment horizontal="right" vertical="center" wrapText="1"/>
    </xf>
    <xf numFmtId="10" fontId="0" fillId="0" borderId="10" xfId="0" applyNumberFormat="1" applyFill="1" applyBorder="1" applyAlignment="1">
      <alignment horizontal="left"/>
    </xf>
    <xf numFmtId="7" fontId="0" fillId="0" borderId="0" xfId="0" applyNumberFormat="1" applyBorder="1" applyAlignment="1">
      <alignment/>
    </xf>
    <xf numFmtId="2" fontId="14" fillId="0" borderId="0" xfId="0" applyNumberFormat="1" applyFont="1" applyAlignment="1">
      <alignment/>
    </xf>
    <xf numFmtId="7" fontId="1" fillId="0" borderId="21" xfId="0" applyNumberFormat="1" applyFont="1" applyFill="1" applyBorder="1" applyAlignment="1">
      <alignment horizontal="right" vertical="center"/>
    </xf>
    <xf numFmtId="7" fontId="3" fillId="0" borderId="10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/>
    </xf>
    <xf numFmtId="10" fontId="0" fillId="0" borderId="14" xfId="0" applyNumberFormat="1" applyBorder="1" applyAlignment="1">
      <alignment/>
    </xf>
    <xf numFmtId="0" fontId="0" fillId="0" borderId="20" xfId="0" applyBorder="1" applyAlignment="1">
      <alignment horizontal="center"/>
    </xf>
    <xf numFmtId="2" fontId="2" fillId="0" borderId="2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A10">
      <selection activeCell="B23" sqref="B23"/>
    </sheetView>
  </sheetViews>
  <sheetFormatPr defaultColWidth="9.140625" defaultRowHeight="12.75"/>
  <cols>
    <col min="1" max="1" width="3.140625" style="0" bestFit="1" customWidth="1"/>
    <col min="2" max="2" width="44.140625" style="0" customWidth="1"/>
    <col min="3" max="3" width="13.8515625" style="0" bestFit="1" customWidth="1"/>
    <col min="4" max="4" width="10.28125" style="0" customWidth="1"/>
    <col min="5" max="5" width="10.8515625" style="0" bestFit="1" customWidth="1"/>
    <col min="6" max="6" width="17.00390625" style="0" customWidth="1"/>
    <col min="7" max="7" width="14.7109375" style="0" customWidth="1"/>
    <col min="8" max="8" width="11.140625" style="0" customWidth="1"/>
    <col min="9" max="9" width="13.00390625" style="0" customWidth="1"/>
    <col min="10" max="10" width="9.57421875" style="0" bestFit="1" customWidth="1"/>
    <col min="12" max="12" width="9.57421875" style="0" bestFit="1" customWidth="1"/>
    <col min="14" max="14" width="9.57421875" style="0" bestFit="1" customWidth="1"/>
  </cols>
  <sheetData>
    <row r="1" spans="1:8" ht="18">
      <c r="A1" s="213" t="s">
        <v>44</v>
      </c>
      <c r="B1" s="213"/>
      <c r="C1" s="213"/>
      <c r="D1" s="213"/>
      <c r="E1" s="213"/>
      <c r="F1" s="213"/>
      <c r="G1" s="213"/>
      <c r="H1" s="25"/>
    </row>
    <row r="2" spans="1:8" ht="6.75" customHeight="1">
      <c r="A2" s="27"/>
      <c r="B2" s="27"/>
      <c r="C2" s="27"/>
      <c r="D2" s="27"/>
      <c r="E2" s="27"/>
      <c r="F2" s="27"/>
      <c r="G2" s="27"/>
      <c r="H2" s="25"/>
    </row>
    <row r="3" spans="1:8" ht="18">
      <c r="A3" s="214"/>
      <c r="B3" s="214"/>
      <c r="C3" s="214"/>
      <c r="D3" s="27"/>
      <c r="E3" s="27"/>
      <c r="F3" s="27"/>
      <c r="G3" s="27"/>
      <c r="H3" s="25"/>
    </row>
    <row r="4" ht="6.75" customHeight="1"/>
    <row r="5" spans="2:6" ht="15">
      <c r="B5" s="215" t="s">
        <v>52</v>
      </c>
      <c r="C5" s="215"/>
      <c r="D5" s="215"/>
      <c r="E5" s="215"/>
      <c r="F5" s="215"/>
    </row>
    <row r="6" ht="8.25" customHeight="1">
      <c r="B6" s="1"/>
    </row>
    <row r="7" ht="12.75">
      <c r="B7" s="5"/>
    </row>
    <row r="8" ht="12.75">
      <c r="B8" s="5"/>
    </row>
    <row r="9" spans="2:6" ht="12.75">
      <c r="B9" s="5"/>
      <c r="F9" s="9"/>
    </row>
    <row r="10" spans="2:7" ht="12.75">
      <c r="B10" s="39"/>
      <c r="F10" s="9"/>
      <c r="G10" s="9"/>
    </row>
    <row r="11" spans="2:7" ht="13.5" customHeight="1">
      <c r="B11" s="1"/>
      <c r="F11" s="9"/>
      <c r="G11" s="9"/>
    </row>
    <row r="12" spans="1:7" ht="15.75">
      <c r="A12" s="67" t="s">
        <v>4</v>
      </c>
      <c r="B12" s="15" t="s">
        <v>7</v>
      </c>
      <c r="F12" s="9"/>
      <c r="G12" s="9"/>
    </row>
    <row r="13" spans="1:6" ht="24.75" customHeight="1">
      <c r="A13" s="60"/>
      <c r="B13" s="14" t="s">
        <v>82</v>
      </c>
      <c r="C13" s="17" t="s">
        <v>43</v>
      </c>
      <c r="D13" s="17" t="s">
        <v>1</v>
      </c>
      <c r="E13" s="17" t="s">
        <v>3</v>
      </c>
      <c r="F13" s="18" t="s">
        <v>11</v>
      </c>
    </row>
    <row r="14" spans="1:7" ht="12.75">
      <c r="A14" s="72"/>
      <c r="B14" s="3" t="s">
        <v>83</v>
      </c>
      <c r="C14" s="3">
        <v>500</v>
      </c>
      <c r="D14" s="20">
        <v>5.3</v>
      </c>
      <c r="E14" s="3">
        <v>104</v>
      </c>
      <c r="F14" s="23">
        <f>C14*D14*E14</f>
        <v>275600</v>
      </c>
      <c r="G14" s="9">
        <f>F17+F24</f>
        <v>692136.47</v>
      </c>
    </row>
    <row r="15" spans="1:6" ht="12.75">
      <c r="A15" s="72"/>
      <c r="B15" s="3" t="s">
        <v>84</v>
      </c>
      <c r="C15" s="3">
        <v>5350</v>
      </c>
      <c r="D15" s="20">
        <v>0.49</v>
      </c>
      <c r="E15" s="3">
        <v>104</v>
      </c>
      <c r="F15" s="23">
        <f>C15*D15*E15</f>
        <v>272636</v>
      </c>
    </row>
    <row r="16" spans="1:6" ht="12.75">
      <c r="A16" s="72"/>
      <c r="B16" s="3" t="s">
        <v>85</v>
      </c>
      <c r="C16" s="3">
        <v>40</v>
      </c>
      <c r="D16" s="20">
        <v>12.5</v>
      </c>
      <c r="E16" s="3">
        <v>12</v>
      </c>
      <c r="F16" s="23">
        <f>C16*D16*E16</f>
        <v>6000</v>
      </c>
    </row>
    <row r="17" spans="1:7" ht="12.75">
      <c r="A17" s="72"/>
      <c r="B17" s="6" t="s">
        <v>91</v>
      </c>
      <c r="C17" s="3"/>
      <c r="D17" s="20"/>
      <c r="E17" s="3"/>
      <c r="F17" s="58">
        <f>SUM(F14:F16)</f>
        <v>554236</v>
      </c>
      <c r="G17" s="9"/>
    </row>
    <row r="18" spans="1:7" ht="18.75" customHeight="1">
      <c r="A18" s="192"/>
      <c r="B18" s="34"/>
      <c r="C18" s="34"/>
      <c r="D18" s="101"/>
      <c r="E18" s="34"/>
      <c r="F18" s="111"/>
      <c r="G18" s="9"/>
    </row>
    <row r="19" spans="1:6" ht="15">
      <c r="A19" s="118"/>
      <c r="B19" s="121" t="s">
        <v>106</v>
      </c>
      <c r="C19" s="122"/>
      <c r="D19" s="123"/>
      <c r="E19" s="119"/>
      <c r="F19" s="120"/>
    </row>
    <row r="20" spans="1:6" ht="12.75">
      <c r="A20" s="72"/>
      <c r="B20" s="35" t="s">
        <v>127</v>
      </c>
      <c r="C20" s="62" t="s">
        <v>43</v>
      </c>
      <c r="D20" s="20">
        <v>36</v>
      </c>
      <c r="E20" s="33">
        <v>900</v>
      </c>
      <c r="F20" s="23">
        <f>D20*E20</f>
        <v>32400</v>
      </c>
    </row>
    <row r="21" spans="1:6" ht="12.75">
      <c r="A21" s="72"/>
      <c r="B21" s="35" t="s">
        <v>128</v>
      </c>
      <c r="C21" s="62" t="s">
        <v>43</v>
      </c>
      <c r="D21" s="20">
        <v>550</v>
      </c>
      <c r="E21" s="33">
        <v>150</v>
      </c>
      <c r="F21" s="23">
        <f>D21*E21</f>
        <v>82500</v>
      </c>
    </row>
    <row r="22" spans="1:7" ht="12.75">
      <c r="A22" s="72"/>
      <c r="B22" s="3" t="s">
        <v>85</v>
      </c>
      <c r="C22" s="62" t="s">
        <v>43</v>
      </c>
      <c r="D22" s="20">
        <v>1200</v>
      </c>
      <c r="E22" s="3">
        <v>10</v>
      </c>
      <c r="F22" s="23">
        <f>D22*E22</f>
        <v>12000</v>
      </c>
      <c r="G22" s="9"/>
    </row>
    <row r="23" spans="1:7" ht="12.75">
      <c r="A23" s="3"/>
      <c r="B23" s="21" t="s">
        <v>129</v>
      </c>
      <c r="C23" s="183"/>
      <c r="D23" s="23"/>
      <c r="E23" s="21"/>
      <c r="F23" s="23">
        <v>11000.47</v>
      </c>
      <c r="G23" s="9"/>
    </row>
    <row r="24" spans="1:6" ht="12.75">
      <c r="A24" s="72"/>
      <c r="B24" s="63" t="s">
        <v>47</v>
      </c>
      <c r="C24" s="64"/>
      <c r="D24" s="64"/>
      <c r="E24" s="65"/>
      <c r="F24" s="13">
        <f>SUM(F20:F23)</f>
        <v>137900.47</v>
      </c>
    </row>
    <row r="25" spans="1:7" ht="12.75">
      <c r="A25" s="201"/>
      <c r="B25" s="201"/>
      <c r="C25" s="201"/>
      <c r="D25" s="201"/>
      <c r="E25" s="201"/>
      <c r="F25" s="201"/>
      <c r="G25" s="9"/>
    </row>
    <row r="26" spans="1:6" ht="12.75">
      <c r="A26" s="10"/>
      <c r="B26" s="10"/>
      <c r="C26" s="10"/>
      <c r="D26" s="10"/>
      <c r="E26" s="10"/>
      <c r="F26" s="10"/>
    </row>
    <row r="27" spans="1:6" ht="31.5">
      <c r="A27" s="60">
        <v>2</v>
      </c>
      <c r="B27" s="24" t="s">
        <v>10</v>
      </c>
      <c r="C27" s="17" t="s">
        <v>0</v>
      </c>
      <c r="D27" s="17" t="s">
        <v>1</v>
      </c>
      <c r="E27" s="17" t="s">
        <v>96</v>
      </c>
      <c r="F27" s="18" t="s">
        <v>11</v>
      </c>
    </row>
    <row r="28" spans="1:12" ht="12.75">
      <c r="A28" s="72"/>
      <c r="B28" s="2" t="s">
        <v>99</v>
      </c>
      <c r="C28" s="129">
        <v>0.4578</v>
      </c>
      <c r="D28" s="23">
        <v>17.9</v>
      </c>
      <c r="E28" s="23">
        <v>1133.055</v>
      </c>
      <c r="F28" s="94">
        <f>D28*E28</f>
        <v>20281.6845</v>
      </c>
      <c r="H28" s="5"/>
      <c r="I28" s="5"/>
      <c r="J28" s="5"/>
      <c r="K28" s="210"/>
      <c r="L28" s="211"/>
    </row>
    <row r="29" spans="1:12" ht="12.75">
      <c r="A29" s="72"/>
      <c r="B29" s="2" t="s">
        <v>97</v>
      </c>
      <c r="C29" s="129">
        <v>0.4578</v>
      </c>
      <c r="D29" s="23">
        <v>17.9</v>
      </c>
      <c r="E29" s="23">
        <v>3399.16</v>
      </c>
      <c r="F29" s="94">
        <f>D29*E29</f>
        <v>60844.96399999999</v>
      </c>
      <c r="H29" s="5"/>
      <c r="I29" s="5"/>
      <c r="J29" s="5"/>
      <c r="K29" s="210"/>
      <c r="L29" s="211"/>
    </row>
    <row r="30" spans="1:12" ht="15.75">
      <c r="A30" s="60"/>
      <c r="B30" s="6" t="s">
        <v>95</v>
      </c>
      <c r="C30" s="127"/>
      <c r="D30" s="3"/>
      <c r="E30" s="20">
        <f>SUM(E28:E29)</f>
        <v>4532.215</v>
      </c>
      <c r="F30" s="13">
        <f>SUM(F28:F29)</f>
        <v>81126.6485</v>
      </c>
      <c r="H30" s="5"/>
      <c r="I30" s="5"/>
      <c r="J30" s="5"/>
      <c r="K30" s="210"/>
      <c r="L30" s="211"/>
    </row>
    <row r="31" spans="1:12" ht="27" customHeight="1">
      <c r="A31" s="199"/>
      <c r="B31" s="193"/>
      <c r="C31" s="194"/>
      <c r="D31" s="34"/>
      <c r="E31" s="101"/>
      <c r="F31" s="200"/>
      <c r="H31" s="5"/>
      <c r="I31" s="5"/>
      <c r="J31" s="5"/>
      <c r="K31" s="210"/>
      <c r="L31" s="211"/>
    </row>
    <row r="32" spans="1:12" ht="31.5">
      <c r="A32" s="60">
        <v>3</v>
      </c>
      <c r="B32" s="24" t="s">
        <v>8</v>
      </c>
      <c r="C32" s="30" t="s">
        <v>0</v>
      </c>
      <c r="D32" s="17" t="s">
        <v>1</v>
      </c>
      <c r="E32" s="17" t="s">
        <v>2</v>
      </c>
      <c r="F32" s="18" t="s">
        <v>11</v>
      </c>
      <c r="H32" s="11"/>
      <c r="I32" s="5"/>
      <c r="J32" s="5"/>
      <c r="K32" s="210"/>
      <c r="L32" s="211"/>
    </row>
    <row r="33" spans="1:12" ht="15.75">
      <c r="A33" s="60"/>
      <c r="B33" s="36" t="s">
        <v>107</v>
      </c>
      <c r="C33" s="174" t="s">
        <v>81</v>
      </c>
      <c r="D33" s="170">
        <v>355</v>
      </c>
      <c r="E33" s="175">
        <v>250</v>
      </c>
      <c r="F33" s="176">
        <f>D33*E33</f>
        <v>88750</v>
      </c>
      <c r="H33" s="11"/>
      <c r="I33" s="5"/>
      <c r="J33" s="5"/>
      <c r="K33" s="210"/>
      <c r="L33" s="211"/>
    </row>
    <row r="34" spans="1:12" ht="25.5">
      <c r="A34" s="72"/>
      <c r="B34" s="36" t="s">
        <v>79</v>
      </c>
      <c r="C34" s="50" t="s">
        <v>80</v>
      </c>
      <c r="D34" s="109">
        <v>310</v>
      </c>
      <c r="E34" s="32">
        <v>40</v>
      </c>
      <c r="F34" s="51">
        <f>E34*D34*5</f>
        <v>62000</v>
      </c>
      <c r="G34" s="9"/>
      <c r="H34" s="5"/>
      <c r="I34" s="5"/>
      <c r="J34" s="5"/>
      <c r="K34" s="210"/>
      <c r="L34" s="211"/>
    </row>
    <row r="35" spans="1:12" ht="12.75">
      <c r="A35" s="72"/>
      <c r="B35" s="3" t="s">
        <v>105</v>
      </c>
      <c r="C35" s="3">
        <v>12</v>
      </c>
      <c r="D35" s="20">
        <v>555</v>
      </c>
      <c r="E35" s="3">
        <v>89</v>
      </c>
      <c r="F35" s="20">
        <f>E35*D35*C35</f>
        <v>592740</v>
      </c>
      <c r="G35" s="9"/>
      <c r="H35" s="5"/>
      <c r="I35" s="5"/>
      <c r="J35" s="5"/>
      <c r="K35" s="210"/>
      <c r="L35" s="211"/>
    </row>
    <row r="36" spans="1:12" ht="12.75">
      <c r="A36" s="72"/>
      <c r="B36" s="63" t="s">
        <v>122</v>
      </c>
      <c r="C36" s="130"/>
      <c r="D36" s="130"/>
      <c r="E36" s="131"/>
      <c r="F36" s="13">
        <f>SUM(F33:F35)</f>
        <v>743490</v>
      </c>
      <c r="G36" s="9"/>
      <c r="H36" s="5"/>
      <c r="I36" s="5"/>
      <c r="J36" s="5"/>
      <c r="K36" s="210"/>
      <c r="L36" s="211"/>
    </row>
    <row r="37" spans="1:12" ht="12.75">
      <c r="A37" s="195"/>
      <c r="B37" s="188"/>
      <c r="C37" s="189"/>
      <c r="D37" s="189"/>
      <c r="E37" s="189"/>
      <c r="F37" s="196"/>
      <c r="G37" s="9"/>
      <c r="H37" s="5"/>
      <c r="I37" s="5"/>
      <c r="J37" s="5"/>
      <c r="K37" s="210"/>
      <c r="L37" s="211"/>
    </row>
    <row r="38" spans="1:12" ht="12.75">
      <c r="A38" s="197"/>
      <c r="B38" s="190"/>
      <c r="C38" s="191"/>
      <c r="D38" s="191"/>
      <c r="E38" s="191"/>
      <c r="F38" s="198"/>
      <c r="G38" s="9"/>
      <c r="H38" s="5"/>
      <c r="I38" s="5"/>
      <c r="J38" s="5"/>
      <c r="K38" s="210"/>
      <c r="L38" s="211"/>
    </row>
    <row r="39" spans="1:12" ht="25.5">
      <c r="A39" s="60">
        <v>4</v>
      </c>
      <c r="B39" s="24" t="s">
        <v>119</v>
      </c>
      <c r="C39" s="30" t="s">
        <v>121</v>
      </c>
      <c r="D39" s="17" t="s">
        <v>1</v>
      </c>
      <c r="E39" s="17" t="s">
        <v>2</v>
      </c>
      <c r="F39" s="18" t="s">
        <v>11</v>
      </c>
      <c r="H39" s="5"/>
      <c r="I39" s="5"/>
      <c r="J39" s="5"/>
      <c r="K39" s="210"/>
      <c r="L39" s="211"/>
    </row>
    <row r="40" spans="1:12" ht="15.75">
      <c r="A40" s="60"/>
      <c r="B40" s="36" t="s">
        <v>120</v>
      </c>
      <c r="C40" s="182">
        <v>12</v>
      </c>
      <c r="D40" s="167">
        <v>6300</v>
      </c>
      <c r="E40" s="17"/>
      <c r="F40" s="113">
        <f>C40*D40</f>
        <v>75600</v>
      </c>
      <c r="H40" s="5"/>
      <c r="I40" s="5"/>
      <c r="J40" s="5"/>
      <c r="K40" s="210"/>
      <c r="L40" s="211"/>
    </row>
    <row r="41" spans="1:12" ht="12.75">
      <c r="A41" s="72"/>
      <c r="B41" s="204" t="s">
        <v>123</v>
      </c>
      <c r="C41" s="205"/>
      <c r="D41" s="205"/>
      <c r="E41" s="206"/>
      <c r="F41" s="13">
        <f>SUM(F40)</f>
        <v>75600</v>
      </c>
      <c r="H41" s="5"/>
      <c r="I41" s="5"/>
      <c r="J41" s="5"/>
      <c r="K41" s="210"/>
      <c r="L41" s="211"/>
    </row>
    <row r="42" spans="8:12" ht="12.75">
      <c r="H42" s="5"/>
      <c r="I42" s="5"/>
      <c r="J42" s="5"/>
      <c r="K42" s="210"/>
      <c r="L42" s="211"/>
    </row>
    <row r="43" spans="1:12" ht="15">
      <c r="A43" s="72"/>
      <c r="B43" s="207" t="s">
        <v>12</v>
      </c>
      <c r="C43" s="208"/>
      <c r="D43" s="208"/>
      <c r="E43" s="209"/>
      <c r="F43" s="61">
        <f>F17+F24+F30+F36+F41</f>
        <v>1592353.1184999999</v>
      </c>
      <c r="G43" s="19"/>
      <c r="H43" s="5"/>
      <c r="I43" s="5"/>
      <c r="J43" s="19"/>
      <c r="K43" s="5"/>
      <c r="L43" s="5"/>
    </row>
    <row r="44" spans="1:12" ht="12.75">
      <c r="A44" s="195"/>
      <c r="H44" s="5"/>
      <c r="I44" s="5"/>
      <c r="J44" s="5"/>
      <c r="K44" s="5"/>
      <c r="L44" s="5"/>
    </row>
    <row r="45" spans="6:11" ht="12.75">
      <c r="F45" s="19"/>
      <c r="G45" s="5"/>
      <c r="H45" s="5"/>
      <c r="I45" s="5"/>
      <c r="J45" s="5"/>
      <c r="K45" s="5"/>
    </row>
    <row r="46" spans="7:11" ht="12.75">
      <c r="G46" s="5"/>
      <c r="H46" s="5"/>
      <c r="I46" s="5"/>
      <c r="J46" s="5"/>
      <c r="K46" s="5"/>
    </row>
    <row r="47" spans="7:11" ht="12.75">
      <c r="G47" s="5"/>
      <c r="H47" s="5"/>
      <c r="I47" s="5"/>
      <c r="J47" s="5"/>
      <c r="K47" s="5"/>
    </row>
    <row r="48" spans="7:11" ht="3" customHeight="1" hidden="1">
      <c r="G48" s="5"/>
      <c r="H48" s="5"/>
      <c r="I48" s="5"/>
      <c r="J48" s="5"/>
      <c r="K48" s="5"/>
    </row>
    <row r="49" spans="6:11" ht="12.75">
      <c r="F49" s="19"/>
      <c r="G49" s="5"/>
      <c r="H49" s="5"/>
      <c r="I49" s="5"/>
      <c r="J49" s="5"/>
      <c r="K49" s="5"/>
    </row>
    <row r="50" spans="7:11" ht="12.75">
      <c r="G50" s="5"/>
      <c r="H50" s="5"/>
      <c r="I50" s="5"/>
      <c r="J50" s="5"/>
      <c r="K50" s="5"/>
    </row>
    <row r="51" spans="7:11" ht="15.75" customHeight="1">
      <c r="G51" s="202"/>
      <c r="H51" s="203"/>
      <c r="I51" s="19"/>
      <c r="J51" s="5"/>
      <c r="K51" s="5"/>
    </row>
    <row r="52" spans="7:11" ht="12.75">
      <c r="G52" s="5"/>
      <c r="H52" s="5"/>
      <c r="I52" s="5"/>
      <c r="J52" s="5"/>
      <c r="K52" s="5"/>
    </row>
    <row r="53" spans="7:11" ht="12.75">
      <c r="G53" s="5"/>
      <c r="H53" s="5"/>
      <c r="I53" s="5"/>
      <c r="J53" s="5"/>
      <c r="K53" s="5"/>
    </row>
    <row r="54" spans="7:11" ht="12.75">
      <c r="G54" s="5"/>
      <c r="H54" s="5"/>
      <c r="I54" s="5"/>
      <c r="J54" s="5"/>
      <c r="K54" s="5"/>
    </row>
    <row r="55" spans="7:11" ht="15.75" customHeight="1">
      <c r="G55" s="5"/>
      <c r="H55" s="5"/>
      <c r="I55" s="5"/>
      <c r="J55" s="5"/>
      <c r="K55" s="5"/>
    </row>
    <row r="56" spans="7:11" ht="12.75">
      <c r="G56" s="5"/>
      <c r="H56" s="5"/>
      <c r="I56" s="5"/>
      <c r="J56" s="5"/>
      <c r="K56" s="5"/>
    </row>
    <row r="57" spans="7:11" ht="12.75">
      <c r="G57" s="5"/>
      <c r="H57" s="5"/>
      <c r="I57" s="11"/>
      <c r="J57" s="5"/>
      <c r="K57" s="5"/>
    </row>
    <row r="58" spans="7:11" ht="12.75">
      <c r="G58" s="5"/>
      <c r="H58" s="5"/>
      <c r="I58" s="11"/>
      <c r="J58" s="5"/>
      <c r="K58" s="5"/>
    </row>
    <row r="59" spans="7:11" ht="15.75" customHeight="1">
      <c r="G59" s="5"/>
      <c r="H59" s="5"/>
      <c r="I59" s="5"/>
      <c r="J59" s="5"/>
      <c r="K59" s="5"/>
    </row>
    <row r="60" spans="7:11" ht="12.75">
      <c r="G60" s="210"/>
      <c r="H60" s="211"/>
      <c r="I60" s="11"/>
      <c r="J60" s="5"/>
      <c r="K60" s="5"/>
    </row>
    <row r="61" spans="7:11" ht="12.75">
      <c r="G61" s="211"/>
      <c r="H61" s="211"/>
      <c r="I61" s="19"/>
      <c r="J61" s="5"/>
      <c r="K61" s="5"/>
    </row>
    <row r="62" spans="7:11" ht="12.75">
      <c r="G62" s="212"/>
      <c r="H62" s="212"/>
      <c r="I62" s="7"/>
      <c r="J62" s="5"/>
      <c r="K62" s="5"/>
    </row>
    <row r="63" spans="7:11" ht="12.75">
      <c r="G63" s="5"/>
      <c r="H63" s="5"/>
      <c r="I63" s="7"/>
      <c r="J63" s="5"/>
      <c r="K63" s="5"/>
    </row>
    <row r="64" spans="6:11" ht="12.75">
      <c r="F64" s="19"/>
      <c r="G64" s="5"/>
      <c r="H64" s="5"/>
      <c r="I64" s="19"/>
      <c r="J64" s="5"/>
      <c r="K64" s="5"/>
    </row>
    <row r="65" spans="6:11" ht="12" customHeight="1">
      <c r="F65" s="9"/>
      <c r="G65" s="202"/>
      <c r="H65" s="202"/>
      <c r="I65" s="19"/>
      <c r="J65" s="5"/>
      <c r="K65" s="5"/>
    </row>
    <row r="66" spans="6:11" ht="12.75">
      <c r="F66" s="12"/>
      <c r="G66" s="11"/>
      <c r="H66" s="5"/>
      <c r="I66" s="11"/>
      <c r="J66" s="5"/>
      <c r="K66" s="5"/>
    </row>
    <row r="67" spans="7:11" ht="12.75">
      <c r="G67" s="5"/>
      <c r="H67" s="5"/>
      <c r="I67" s="11"/>
      <c r="J67" s="5"/>
      <c r="K67" s="5"/>
    </row>
    <row r="68" spans="1:12" ht="12.75">
      <c r="A68" s="5"/>
      <c r="H68" s="5"/>
      <c r="I68" s="5"/>
      <c r="J68" s="11"/>
      <c r="K68" s="5"/>
      <c r="L68" s="5"/>
    </row>
    <row r="69" spans="1:12" ht="12.75">
      <c r="A69" s="5"/>
      <c r="H69" s="5"/>
      <c r="I69" s="5"/>
      <c r="J69" s="5"/>
      <c r="K69" s="5"/>
      <c r="L69" s="5"/>
    </row>
    <row r="70" ht="12.75">
      <c r="H70" s="9"/>
    </row>
  </sheetData>
  <sheetProtection/>
  <mergeCells count="10">
    <mergeCell ref="A1:G1"/>
    <mergeCell ref="A3:C3"/>
    <mergeCell ref="B5:F5"/>
    <mergeCell ref="K28:L42"/>
    <mergeCell ref="G65:H65"/>
    <mergeCell ref="G51:H51"/>
    <mergeCell ref="B41:E41"/>
    <mergeCell ref="B43:E43"/>
    <mergeCell ref="G60:H61"/>
    <mergeCell ref="G62:H62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421875" style="0" bestFit="1" customWidth="1"/>
    <col min="2" max="2" width="43.28125" style="0" customWidth="1"/>
    <col min="3" max="3" width="13.8515625" style="0" bestFit="1" customWidth="1"/>
    <col min="6" max="6" width="12.7109375" style="0" customWidth="1"/>
  </cols>
  <sheetData>
    <row r="3" spans="1:7" ht="14.25" customHeight="1">
      <c r="A3" s="215" t="s">
        <v>61</v>
      </c>
      <c r="B3" s="215"/>
      <c r="C3" s="215"/>
      <c r="D3" s="215"/>
      <c r="E3" s="215"/>
      <c r="F3" s="215"/>
      <c r="G3" s="49"/>
    </row>
    <row r="4" ht="15">
      <c r="B4" s="1"/>
    </row>
    <row r="5" ht="12.75">
      <c r="B5" s="5"/>
    </row>
    <row r="6" ht="12.75">
      <c r="B6" s="5"/>
    </row>
    <row r="7" ht="12.75">
      <c r="B7" s="5"/>
    </row>
    <row r="8" ht="15">
      <c r="B8" s="1"/>
    </row>
    <row r="9" spans="1:6" ht="15.75">
      <c r="A9" s="77" t="s">
        <v>4</v>
      </c>
      <c r="B9" s="46" t="s">
        <v>7</v>
      </c>
      <c r="C9" s="34"/>
      <c r="D9" s="34"/>
      <c r="E9" s="34"/>
      <c r="F9" s="33"/>
    </row>
    <row r="10" spans="1:6" ht="25.5">
      <c r="A10" s="74"/>
      <c r="B10" s="16"/>
      <c r="C10" s="17" t="s">
        <v>43</v>
      </c>
      <c r="D10" s="17" t="s">
        <v>1</v>
      </c>
      <c r="E10" s="17" t="s">
        <v>3</v>
      </c>
      <c r="F10" s="18" t="s">
        <v>11</v>
      </c>
    </row>
    <row r="11" spans="1:7" ht="12.75">
      <c r="A11" s="72"/>
      <c r="B11" s="3" t="s">
        <v>83</v>
      </c>
      <c r="C11" s="3">
        <v>30</v>
      </c>
      <c r="D11" s="9">
        <v>5.3</v>
      </c>
      <c r="E11" s="3">
        <v>52</v>
      </c>
      <c r="F11" s="23">
        <f>C11*D11*E11</f>
        <v>8268</v>
      </c>
      <c r="G11" s="5"/>
    </row>
    <row r="12" spans="1:7" ht="12.75">
      <c r="A12" s="72"/>
      <c r="B12" s="35" t="s">
        <v>93</v>
      </c>
      <c r="C12" s="34">
        <v>5</v>
      </c>
      <c r="D12" s="9">
        <v>0.49</v>
      </c>
      <c r="E12" s="33">
        <v>52</v>
      </c>
      <c r="F12" s="23">
        <f>C12*D12*E12</f>
        <v>127.4</v>
      </c>
      <c r="G12" s="5"/>
    </row>
    <row r="13" spans="1:7" ht="12.75">
      <c r="A13" s="72"/>
      <c r="B13" s="207" t="s">
        <v>91</v>
      </c>
      <c r="C13" s="208"/>
      <c r="D13" s="208"/>
      <c r="E13" s="209"/>
      <c r="F13" s="58">
        <f>SUM(F11:F12)</f>
        <v>8395.4</v>
      </c>
      <c r="G13" s="5"/>
    </row>
    <row r="14" spans="1:7" ht="25.5">
      <c r="A14" s="71" t="s">
        <v>5</v>
      </c>
      <c r="B14" s="91" t="s">
        <v>6</v>
      </c>
      <c r="C14" s="84" t="s">
        <v>0</v>
      </c>
      <c r="D14" s="84" t="s">
        <v>1</v>
      </c>
      <c r="E14" s="84" t="s">
        <v>96</v>
      </c>
      <c r="F14" s="85" t="s">
        <v>11</v>
      </c>
      <c r="G14" s="95"/>
    </row>
    <row r="15" spans="1:7" ht="12.75">
      <c r="A15" s="72"/>
      <c r="B15" s="93" t="s">
        <v>99</v>
      </c>
      <c r="C15" s="140">
        <v>0.0079</v>
      </c>
      <c r="D15" s="23">
        <v>17.9</v>
      </c>
      <c r="E15" s="21">
        <v>19.55</v>
      </c>
      <c r="F15" s="94">
        <f>D15*E15</f>
        <v>349.945</v>
      </c>
      <c r="G15" s="95"/>
    </row>
    <row r="16" spans="1:7" ht="12.75">
      <c r="A16" s="72"/>
      <c r="B16" s="93" t="s">
        <v>97</v>
      </c>
      <c r="C16" s="129">
        <v>0.0079</v>
      </c>
      <c r="D16" s="23">
        <v>17.9</v>
      </c>
      <c r="E16" s="21">
        <v>58.66</v>
      </c>
      <c r="F16" s="94">
        <f>D16*E16</f>
        <v>1050.014</v>
      </c>
      <c r="G16" s="95"/>
    </row>
    <row r="17" spans="1:7" ht="12.75">
      <c r="A17" s="76"/>
      <c r="B17" s="151" t="s">
        <v>95</v>
      </c>
      <c r="C17" s="95"/>
      <c r="D17" s="95"/>
      <c r="E17" s="95"/>
      <c r="F17" s="152">
        <f>SUM(F15:F16)</f>
        <v>1399.9589999999998</v>
      </c>
      <c r="G17" s="95"/>
    </row>
    <row r="18" spans="1:7" ht="12.75">
      <c r="A18" s="76"/>
      <c r="B18" s="95"/>
      <c r="C18" s="95"/>
      <c r="D18" s="95"/>
      <c r="E18" s="95"/>
      <c r="F18" s="95"/>
      <c r="G18" s="57"/>
    </row>
    <row r="19" spans="1:7" ht="29.25" customHeight="1">
      <c r="A19" s="71" t="s">
        <v>9</v>
      </c>
      <c r="B19" s="148" t="s">
        <v>8</v>
      </c>
      <c r="C19" s="84" t="s">
        <v>0</v>
      </c>
      <c r="D19" s="84" t="s">
        <v>1</v>
      </c>
      <c r="E19" s="84" t="s">
        <v>3</v>
      </c>
      <c r="F19" s="85" t="s">
        <v>11</v>
      </c>
      <c r="G19" s="95"/>
    </row>
    <row r="20" spans="1:7" ht="12.75">
      <c r="A20" s="3"/>
      <c r="B20" s="147" t="s">
        <v>108</v>
      </c>
      <c r="C20" s="21" t="s">
        <v>42</v>
      </c>
      <c r="D20" s="23">
        <v>500</v>
      </c>
      <c r="E20" s="154">
        <v>6</v>
      </c>
      <c r="F20" s="94">
        <f>D20*E20</f>
        <v>3000</v>
      </c>
      <c r="G20" s="95"/>
    </row>
    <row r="21" spans="1:7" ht="12.75">
      <c r="A21" s="3"/>
      <c r="B21" s="220" t="s">
        <v>13</v>
      </c>
      <c r="C21" s="220"/>
      <c r="D21" s="220"/>
      <c r="E21" s="221"/>
      <c r="F21" s="58">
        <f>SUM(F20:F20)</f>
        <v>3000</v>
      </c>
      <c r="G21" s="95"/>
    </row>
    <row r="22" spans="2:7" ht="12.75">
      <c r="B22" s="95"/>
      <c r="C22" s="95"/>
      <c r="D22" s="95"/>
      <c r="E22" s="95"/>
      <c r="F22" s="95"/>
      <c r="G22" s="95"/>
    </row>
    <row r="23" spans="1:7" ht="12.75">
      <c r="A23" s="3"/>
      <c r="B23" s="222" t="s">
        <v>23</v>
      </c>
      <c r="C23" s="223"/>
      <c r="D23" s="223"/>
      <c r="E23" s="223"/>
      <c r="F23" s="58">
        <f>F13+F17+F21</f>
        <v>12795.359</v>
      </c>
      <c r="G23" s="57"/>
    </row>
    <row r="24" spans="2:8" ht="12.75">
      <c r="B24" s="95"/>
      <c r="C24" s="95"/>
      <c r="D24" s="95"/>
      <c r="E24" s="95"/>
      <c r="F24" s="95"/>
      <c r="G24" s="95"/>
      <c r="H24" s="9"/>
    </row>
    <row r="25" spans="2:7" ht="27" customHeight="1">
      <c r="B25" s="95"/>
      <c r="C25" s="95"/>
      <c r="D25" s="95"/>
      <c r="E25" s="95"/>
      <c r="F25" s="92"/>
      <c r="G25" s="95"/>
    </row>
    <row r="27" ht="12.75">
      <c r="F27" s="9"/>
    </row>
  </sheetData>
  <sheetProtection/>
  <mergeCells count="4">
    <mergeCell ref="A3:F3"/>
    <mergeCell ref="B21:E21"/>
    <mergeCell ref="B23:E23"/>
    <mergeCell ref="B13:E13"/>
  </mergeCells>
  <printOptions/>
  <pageMargins left="0.75" right="0.75" top="1" bottom="1" header="0.5" footer="0.5"/>
  <pageSetup horizontalDpi="600" verticalDpi="600" orientation="portrait" scale="99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.57421875" style="0" customWidth="1"/>
    <col min="2" max="2" width="43.8515625" style="0" customWidth="1"/>
    <col min="3" max="3" width="13.8515625" style="0" bestFit="1" customWidth="1"/>
    <col min="6" max="6" width="12.8515625" style="0" customWidth="1"/>
  </cols>
  <sheetData>
    <row r="2" spans="2:7" ht="15">
      <c r="B2" s="215" t="s">
        <v>62</v>
      </c>
      <c r="C2" s="215"/>
      <c r="D2" s="215"/>
      <c r="E2" s="215"/>
      <c r="F2" s="215"/>
      <c r="G2" s="49"/>
    </row>
    <row r="5" ht="12.75">
      <c r="B5" s="5"/>
    </row>
    <row r="6" ht="15">
      <c r="B6" s="1"/>
    </row>
    <row r="7" spans="1:6" ht="15.75">
      <c r="A7" s="77" t="s">
        <v>4</v>
      </c>
      <c r="B7" s="46" t="s">
        <v>7</v>
      </c>
      <c r="C7" s="34"/>
      <c r="D7" s="34"/>
      <c r="E7" s="34"/>
      <c r="F7" s="33"/>
    </row>
    <row r="8" spans="1:6" ht="24.75" customHeight="1">
      <c r="A8" s="60"/>
      <c r="B8" s="74" t="s">
        <v>82</v>
      </c>
      <c r="C8" s="17" t="s">
        <v>43</v>
      </c>
      <c r="D8" s="17" t="s">
        <v>1</v>
      </c>
      <c r="E8" s="17" t="s">
        <v>3</v>
      </c>
      <c r="F8" s="18" t="s">
        <v>11</v>
      </c>
    </row>
    <row r="9" spans="1:7" ht="12.75">
      <c r="A9" s="72"/>
      <c r="B9" s="3" t="s">
        <v>83</v>
      </c>
      <c r="C9" s="21">
        <v>60</v>
      </c>
      <c r="D9" s="23">
        <v>5.3</v>
      </c>
      <c r="E9" s="21">
        <v>52</v>
      </c>
      <c r="F9" s="23">
        <f>C9*D9*E9</f>
        <v>16536</v>
      </c>
      <c r="G9" s="39"/>
    </row>
    <row r="10" spans="1:7" ht="12.75">
      <c r="A10" s="72"/>
      <c r="B10" s="125" t="s">
        <v>90</v>
      </c>
      <c r="C10" s="124"/>
      <c r="D10" s="111"/>
      <c r="E10" s="112"/>
      <c r="F10" s="58">
        <f>SUM(F9)</f>
        <v>16536</v>
      </c>
      <c r="G10" s="39"/>
    </row>
    <row r="11" spans="1:6" ht="25.5">
      <c r="A11" s="71" t="s">
        <v>5</v>
      </c>
      <c r="B11" s="26" t="s">
        <v>6</v>
      </c>
      <c r="C11" s="17" t="s">
        <v>0</v>
      </c>
      <c r="D11" s="17" t="s">
        <v>1</v>
      </c>
      <c r="E11" s="17" t="s">
        <v>96</v>
      </c>
      <c r="F11" s="18" t="s">
        <v>11</v>
      </c>
    </row>
    <row r="12" spans="1:7" ht="12.75">
      <c r="A12" s="72"/>
      <c r="B12" s="93" t="s">
        <v>99</v>
      </c>
      <c r="C12" s="140">
        <v>0.0165</v>
      </c>
      <c r="D12" s="23">
        <v>17.9</v>
      </c>
      <c r="E12" s="21">
        <v>40.84</v>
      </c>
      <c r="F12" s="94">
        <f>D12*E12</f>
        <v>731.0360000000001</v>
      </c>
      <c r="G12" s="95"/>
    </row>
    <row r="13" spans="1:7" ht="12.75">
      <c r="A13" s="72"/>
      <c r="B13" s="93" t="s">
        <v>97</v>
      </c>
      <c r="C13" s="129">
        <v>0.0165</v>
      </c>
      <c r="D13" s="23">
        <v>17.9</v>
      </c>
      <c r="E13" s="21">
        <v>122.51</v>
      </c>
      <c r="F13" s="94">
        <f>D13*E13</f>
        <v>2192.929</v>
      </c>
      <c r="G13" s="95"/>
    </row>
    <row r="14" spans="1:7" ht="12.75">
      <c r="A14" s="76"/>
      <c r="B14" s="151" t="s">
        <v>19</v>
      </c>
      <c r="C14" s="95"/>
      <c r="D14" s="95"/>
      <c r="E14" s="95"/>
      <c r="F14" s="152">
        <f>SUM(F12:F13)</f>
        <v>2923.965</v>
      </c>
      <c r="G14" s="57"/>
    </row>
    <row r="15" spans="1:7" ht="31.5">
      <c r="A15" s="71" t="s">
        <v>9</v>
      </c>
      <c r="B15" s="148" t="s">
        <v>8</v>
      </c>
      <c r="C15" s="84" t="s">
        <v>0</v>
      </c>
      <c r="D15" s="84" t="s">
        <v>1</v>
      </c>
      <c r="E15" s="84" t="s">
        <v>3</v>
      </c>
      <c r="F15" s="85" t="s">
        <v>11</v>
      </c>
      <c r="G15" s="95"/>
    </row>
    <row r="16" spans="1:7" ht="12.75">
      <c r="A16" s="3"/>
      <c r="B16" s="147" t="s">
        <v>108</v>
      </c>
      <c r="C16" s="21" t="s">
        <v>42</v>
      </c>
      <c r="D16" s="23">
        <v>500</v>
      </c>
      <c r="E16" s="21">
        <v>6</v>
      </c>
      <c r="F16" s="94">
        <f>D16*E16</f>
        <v>3000</v>
      </c>
      <c r="G16" s="95"/>
    </row>
    <row r="17" spans="2:7" ht="12.75">
      <c r="B17" s="220" t="s">
        <v>13</v>
      </c>
      <c r="C17" s="220"/>
      <c r="D17" s="220"/>
      <c r="E17" s="221"/>
      <c r="F17" s="58">
        <f>SUM(F16:F16)</f>
        <v>3000</v>
      </c>
      <c r="G17" s="95"/>
    </row>
    <row r="18" spans="1:7" ht="12.75">
      <c r="A18" s="3"/>
      <c r="B18" s="95"/>
      <c r="C18" s="95"/>
      <c r="D18" s="95"/>
      <c r="E18" s="95"/>
      <c r="F18" s="95"/>
      <c r="G18" s="57"/>
    </row>
    <row r="19" spans="1:7" ht="12.75">
      <c r="A19" s="3"/>
      <c r="B19" s="222" t="s">
        <v>25</v>
      </c>
      <c r="C19" s="223"/>
      <c r="D19" s="223"/>
      <c r="E19" s="223"/>
      <c r="F19" s="58">
        <f>F10+F14+F17</f>
        <v>22459.965</v>
      </c>
      <c r="G19" s="95"/>
    </row>
    <row r="20" spans="2:7" ht="19.5" customHeight="1">
      <c r="B20" s="95"/>
      <c r="C20" s="95"/>
      <c r="D20" s="95"/>
      <c r="E20" s="95"/>
      <c r="F20" s="95"/>
      <c r="G20" s="95"/>
    </row>
    <row r="21" spans="2:7" ht="12.75">
      <c r="B21" s="95"/>
      <c r="C21" s="95"/>
      <c r="D21" s="95"/>
      <c r="E21" s="95"/>
      <c r="F21" s="95"/>
      <c r="G21" s="95"/>
    </row>
  </sheetData>
  <sheetProtection/>
  <mergeCells count="3">
    <mergeCell ref="B17:E17"/>
    <mergeCell ref="B19:E19"/>
    <mergeCell ref="B2:F2"/>
  </mergeCells>
  <printOptions/>
  <pageMargins left="0.75" right="0.75" top="1" bottom="1" header="0.5" footer="0.5"/>
  <pageSetup horizontalDpi="600" verticalDpi="600" orientation="portrait" scale="99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J2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421875" style="0" bestFit="1" customWidth="1"/>
    <col min="2" max="2" width="44.57421875" style="0" customWidth="1"/>
    <col min="3" max="3" width="13.8515625" style="0" bestFit="1" customWidth="1"/>
    <col min="6" max="6" width="12.421875" style="0" customWidth="1"/>
    <col min="10" max="10" width="9.57421875" style="0" bestFit="1" customWidth="1"/>
  </cols>
  <sheetData>
    <row r="3" spans="2:7" ht="15">
      <c r="B3" s="215" t="s">
        <v>63</v>
      </c>
      <c r="C3" s="215"/>
      <c r="D3" s="215"/>
      <c r="E3" s="215"/>
      <c r="F3" s="215"/>
      <c r="G3" s="49"/>
    </row>
    <row r="4" ht="15">
      <c r="B4" s="1"/>
    </row>
    <row r="5" ht="12.75">
      <c r="B5" s="5"/>
    </row>
    <row r="6" ht="12.75">
      <c r="B6" s="5"/>
    </row>
    <row r="7" ht="12.75">
      <c r="B7" s="5"/>
    </row>
    <row r="8" ht="15">
      <c r="B8" s="1"/>
    </row>
    <row r="9" spans="1:6" ht="15.75">
      <c r="A9" s="73" t="s">
        <v>4</v>
      </c>
      <c r="B9" s="22" t="s">
        <v>7</v>
      </c>
      <c r="C9" s="3"/>
      <c r="D9" s="3"/>
      <c r="E9" s="3"/>
      <c r="F9" s="3"/>
    </row>
    <row r="10" spans="1:7" ht="25.5">
      <c r="A10" s="74"/>
      <c r="B10" s="16" t="s">
        <v>82</v>
      </c>
      <c r="C10" s="17" t="s">
        <v>43</v>
      </c>
      <c r="D10" s="17" t="s">
        <v>1</v>
      </c>
      <c r="E10" s="17" t="s">
        <v>3</v>
      </c>
      <c r="F10" s="18" t="s">
        <v>11</v>
      </c>
      <c r="G10" s="5"/>
    </row>
    <row r="11" spans="1:7" ht="12.75">
      <c r="A11" s="75"/>
      <c r="B11" s="3" t="s">
        <v>83</v>
      </c>
      <c r="C11" s="3">
        <v>28</v>
      </c>
      <c r="D11" s="20">
        <v>5.3</v>
      </c>
      <c r="E11" s="3">
        <v>52</v>
      </c>
      <c r="F11" s="23">
        <f>C11*D11*E11</f>
        <v>7716.8</v>
      </c>
      <c r="G11" s="5"/>
    </row>
    <row r="12" spans="1:7" ht="12.75">
      <c r="A12" s="75"/>
      <c r="B12" s="207" t="s">
        <v>91</v>
      </c>
      <c r="C12" s="208"/>
      <c r="D12" s="208"/>
      <c r="E12" s="209"/>
      <c r="F12" s="58">
        <f>SUM(F11)</f>
        <v>7716.8</v>
      </c>
      <c r="G12" s="5"/>
    </row>
    <row r="13" spans="1:7" ht="25.5">
      <c r="A13" s="71" t="s">
        <v>5</v>
      </c>
      <c r="B13" s="91" t="s">
        <v>6</v>
      </c>
      <c r="C13" s="84" t="s">
        <v>0</v>
      </c>
      <c r="D13" s="84" t="s">
        <v>1</v>
      </c>
      <c r="E13" s="84" t="s">
        <v>96</v>
      </c>
      <c r="F13" s="85" t="s">
        <v>11</v>
      </c>
      <c r="G13" s="39"/>
    </row>
    <row r="14" spans="1:10" ht="12.75">
      <c r="A14" s="72"/>
      <c r="B14" s="93" t="s">
        <v>99</v>
      </c>
      <c r="C14" s="140">
        <v>0.0039</v>
      </c>
      <c r="D14" s="23">
        <v>17.9</v>
      </c>
      <c r="E14" s="21">
        <v>9.65</v>
      </c>
      <c r="F14" s="94">
        <f>D14*E14</f>
        <v>172.73499999999999</v>
      </c>
      <c r="G14" s="39"/>
      <c r="J14" s="9"/>
    </row>
    <row r="15" spans="1:10" ht="12.75">
      <c r="A15" s="72"/>
      <c r="B15" s="93" t="s">
        <v>97</v>
      </c>
      <c r="C15" s="129">
        <v>0.0039</v>
      </c>
      <c r="D15" s="23">
        <v>17.9</v>
      </c>
      <c r="E15" s="21">
        <v>28.96</v>
      </c>
      <c r="F15" s="94">
        <f>D15*E15</f>
        <v>518.384</v>
      </c>
      <c r="G15" s="39"/>
      <c r="J15" s="9"/>
    </row>
    <row r="16" spans="1:10" ht="12.75">
      <c r="A16" s="72"/>
      <c r="B16" s="89" t="s">
        <v>19</v>
      </c>
      <c r="C16" s="21"/>
      <c r="D16" s="21"/>
      <c r="E16" s="21"/>
      <c r="F16" s="58">
        <f>SUM(F14:F15)</f>
        <v>691.119</v>
      </c>
      <c r="G16" s="57"/>
      <c r="J16" s="9"/>
    </row>
    <row r="17" spans="1:7" ht="31.5">
      <c r="A17" s="71" t="s">
        <v>9</v>
      </c>
      <c r="B17" s="145" t="s">
        <v>8</v>
      </c>
      <c r="C17" s="84" t="s">
        <v>0</v>
      </c>
      <c r="D17" s="84" t="s">
        <v>1</v>
      </c>
      <c r="E17" s="84" t="s">
        <v>3</v>
      </c>
      <c r="F17" s="85" t="s">
        <v>11</v>
      </c>
      <c r="G17" s="39"/>
    </row>
    <row r="18" spans="1:7" ht="12.75">
      <c r="A18" s="3"/>
      <c r="B18" s="147" t="s">
        <v>108</v>
      </c>
      <c r="C18" s="21" t="s">
        <v>42</v>
      </c>
      <c r="D18" s="23">
        <v>500</v>
      </c>
      <c r="E18" s="21">
        <v>6</v>
      </c>
      <c r="F18" s="23">
        <f>D18*E18</f>
        <v>3000</v>
      </c>
      <c r="G18" s="39"/>
    </row>
    <row r="19" spans="1:7" ht="12.75">
      <c r="A19" s="3"/>
      <c r="B19" s="218" t="s">
        <v>13</v>
      </c>
      <c r="C19" s="218"/>
      <c r="D19" s="218"/>
      <c r="E19" s="218"/>
      <c r="F19" s="58">
        <f>SUM(F18)</f>
        <v>3000</v>
      </c>
      <c r="G19" s="39"/>
    </row>
    <row r="20" spans="1:7" ht="12.75">
      <c r="A20" s="3"/>
      <c r="B20" s="21"/>
      <c r="C20" s="21"/>
      <c r="D20" s="21"/>
      <c r="E20" s="21"/>
      <c r="F20" s="21"/>
      <c r="G20" s="57"/>
    </row>
    <row r="21" spans="1:7" ht="12.75">
      <c r="A21" s="3"/>
      <c r="B21" s="219" t="s">
        <v>24</v>
      </c>
      <c r="C21" s="219"/>
      <c r="D21" s="219"/>
      <c r="E21" s="219"/>
      <c r="F21" s="58">
        <f>F12+F16+F19</f>
        <v>11407.919</v>
      </c>
      <c r="G21" s="39"/>
    </row>
    <row r="22" spans="2:7" ht="12.75">
      <c r="B22" s="95"/>
      <c r="C22" s="95"/>
      <c r="D22" s="95"/>
      <c r="E22" s="95"/>
      <c r="F22" s="95"/>
      <c r="G22" s="39"/>
    </row>
    <row r="23" spans="2:7" ht="24" customHeight="1">
      <c r="B23" s="95"/>
      <c r="C23" s="95"/>
      <c r="D23" s="95"/>
      <c r="E23" s="95"/>
      <c r="F23" s="95"/>
      <c r="G23" s="39"/>
    </row>
    <row r="24" spans="2:7" ht="12.75">
      <c r="B24" s="95"/>
      <c r="C24" s="95"/>
      <c r="D24" s="95"/>
      <c r="E24" s="95"/>
      <c r="F24" s="95"/>
      <c r="G24" s="95"/>
    </row>
  </sheetData>
  <sheetProtection/>
  <mergeCells count="4">
    <mergeCell ref="B19:E19"/>
    <mergeCell ref="B21:E21"/>
    <mergeCell ref="B12:E12"/>
    <mergeCell ref="B3:F3"/>
  </mergeCells>
  <printOptions/>
  <pageMargins left="0.75" right="0.75" top="1" bottom="1" header="0.5" footer="0.5"/>
  <pageSetup horizontalDpi="600" verticalDpi="600" orientation="portrait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421875" style="0" bestFit="1" customWidth="1"/>
    <col min="2" max="2" width="43.421875" style="0" customWidth="1"/>
    <col min="3" max="3" width="13.8515625" style="0" bestFit="1" customWidth="1"/>
    <col min="6" max="6" width="13.00390625" style="0" customWidth="1"/>
  </cols>
  <sheetData>
    <row r="2" spans="2:7" ht="15">
      <c r="B2" s="215" t="s">
        <v>64</v>
      </c>
      <c r="C2" s="215"/>
      <c r="D2" s="215"/>
      <c r="E2" s="215"/>
      <c r="F2" s="215"/>
      <c r="G2" s="49"/>
    </row>
    <row r="5" ht="12.75">
      <c r="B5" s="5"/>
    </row>
    <row r="6" ht="12.75">
      <c r="B6" s="5"/>
    </row>
    <row r="7" ht="12.75">
      <c r="B7" s="5"/>
    </row>
    <row r="8" spans="1:6" ht="15.75">
      <c r="A8" s="77" t="s">
        <v>4</v>
      </c>
      <c r="B8" s="46" t="s">
        <v>7</v>
      </c>
      <c r="C8" s="34"/>
      <c r="D8" s="34"/>
      <c r="E8" s="34"/>
      <c r="F8" s="33"/>
    </row>
    <row r="9" spans="1:7" ht="24.75" customHeight="1">
      <c r="A9" s="74"/>
      <c r="B9" s="16" t="s">
        <v>82</v>
      </c>
      <c r="C9" s="17" t="s">
        <v>43</v>
      </c>
      <c r="D9" s="17" t="s">
        <v>1</v>
      </c>
      <c r="E9" s="17" t="s">
        <v>3</v>
      </c>
      <c r="F9" s="18" t="s">
        <v>11</v>
      </c>
      <c r="G9" s="5"/>
    </row>
    <row r="10" spans="1:7" ht="12.75">
      <c r="A10" s="75"/>
      <c r="B10" s="3" t="s">
        <v>83</v>
      </c>
      <c r="C10" s="21">
        <v>47</v>
      </c>
      <c r="D10" s="21">
        <v>5.3</v>
      </c>
      <c r="E10" s="21">
        <v>52</v>
      </c>
      <c r="F10" s="23">
        <f>C10*D10*E10</f>
        <v>12953.199999999999</v>
      </c>
      <c r="G10" s="52"/>
    </row>
    <row r="11" spans="1:8" ht="12.75">
      <c r="A11" s="75"/>
      <c r="B11" s="207" t="s">
        <v>91</v>
      </c>
      <c r="C11" s="208"/>
      <c r="D11" s="208"/>
      <c r="E11" s="209"/>
      <c r="F11" s="58">
        <f>SUM(F10)</f>
        <v>12953.199999999999</v>
      </c>
      <c r="G11" s="5"/>
      <c r="H11" s="9"/>
    </row>
    <row r="12" spans="1:7" ht="25.5">
      <c r="A12" s="71" t="s">
        <v>5</v>
      </c>
      <c r="B12" s="91" t="s">
        <v>6</v>
      </c>
      <c r="C12" s="84" t="s">
        <v>0</v>
      </c>
      <c r="D12" s="84" t="s">
        <v>1</v>
      </c>
      <c r="E12" s="84" t="s">
        <v>96</v>
      </c>
      <c r="F12" s="85" t="s">
        <v>11</v>
      </c>
      <c r="G12" s="39"/>
    </row>
    <row r="13" spans="1:10" ht="12.75">
      <c r="A13" s="72"/>
      <c r="B13" s="93" t="s">
        <v>99</v>
      </c>
      <c r="C13" s="140">
        <v>0.0148</v>
      </c>
      <c r="D13" s="23">
        <v>17.9</v>
      </c>
      <c r="E13" s="23">
        <v>36.63</v>
      </c>
      <c r="F13" s="94">
        <f>D13*E13</f>
        <v>655.677</v>
      </c>
      <c r="G13" s="39"/>
      <c r="J13" s="9"/>
    </row>
    <row r="14" spans="1:10" ht="12.75">
      <c r="A14" s="72"/>
      <c r="B14" s="93" t="s">
        <v>97</v>
      </c>
      <c r="C14" s="129">
        <v>0.0148</v>
      </c>
      <c r="D14" s="23">
        <v>17.9</v>
      </c>
      <c r="E14" s="23">
        <v>109.89</v>
      </c>
      <c r="F14" s="94">
        <f>D14*E14</f>
        <v>1967.031</v>
      </c>
      <c r="G14" s="39"/>
      <c r="J14" s="9"/>
    </row>
    <row r="15" spans="1:10" ht="12.75">
      <c r="A15" s="76"/>
      <c r="B15" s="151" t="s">
        <v>95</v>
      </c>
      <c r="C15" s="95"/>
      <c r="D15" s="95"/>
      <c r="E15" s="95"/>
      <c r="F15" s="152">
        <f>SUM(F13:F14)</f>
        <v>2622.708</v>
      </c>
      <c r="G15" s="57"/>
      <c r="J15" s="9"/>
    </row>
    <row r="16" spans="1:7" ht="31.5">
      <c r="A16" s="71" t="s">
        <v>9</v>
      </c>
      <c r="B16" s="148" t="s">
        <v>8</v>
      </c>
      <c r="C16" s="84" t="s">
        <v>0</v>
      </c>
      <c r="D16" s="84" t="s">
        <v>1</v>
      </c>
      <c r="E16" s="84" t="s">
        <v>3</v>
      </c>
      <c r="F16" s="85" t="s">
        <v>11</v>
      </c>
      <c r="G16" s="39"/>
    </row>
    <row r="17" spans="1:7" ht="29.25" customHeight="1">
      <c r="A17" s="5"/>
      <c r="B17" s="147" t="s">
        <v>108</v>
      </c>
      <c r="C17" s="21" t="s">
        <v>42</v>
      </c>
      <c r="D17" s="23">
        <v>500</v>
      </c>
      <c r="E17" s="21">
        <v>6</v>
      </c>
      <c r="F17" s="94">
        <f>D17*E17</f>
        <v>3000</v>
      </c>
      <c r="G17" s="39"/>
    </row>
    <row r="18" spans="2:7" ht="12.75">
      <c r="B18" s="220" t="s">
        <v>13</v>
      </c>
      <c r="C18" s="220"/>
      <c r="D18" s="220"/>
      <c r="E18" s="221"/>
      <c r="F18" s="58">
        <f>SUM(F17:F17)</f>
        <v>3000</v>
      </c>
      <c r="G18" s="39"/>
    </row>
    <row r="19" spans="1:7" ht="12.75">
      <c r="A19" s="3"/>
      <c r="B19" s="95"/>
      <c r="C19" s="95"/>
      <c r="D19" s="95"/>
      <c r="E19" s="95"/>
      <c r="F19" s="95"/>
      <c r="G19" s="57"/>
    </row>
    <row r="20" spans="1:7" ht="12.75">
      <c r="A20" s="3"/>
      <c r="B20" s="222" t="s">
        <v>26</v>
      </c>
      <c r="C20" s="223"/>
      <c r="D20" s="223"/>
      <c r="E20" s="223"/>
      <c r="F20" s="58">
        <f>F11+F15+F18</f>
        <v>18575.908</v>
      </c>
      <c r="G20" s="39"/>
    </row>
    <row r="21" spans="2:7" ht="24.75" customHeight="1">
      <c r="B21" s="95"/>
      <c r="C21" s="95"/>
      <c r="D21" s="95"/>
      <c r="E21" s="95"/>
      <c r="F21" s="95"/>
      <c r="G21" s="52"/>
    </row>
  </sheetData>
  <sheetProtection/>
  <mergeCells count="4">
    <mergeCell ref="B18:E18"/>
    <mergeCell ref="B20:E20"/>
    <mergeCell ref="B11:E11"/>
    <mergeCell ref="B2:F2"/>
  </mergeCells>
  <printOptions/>
  <pageMargins left="0.75" right="0.75" top="1" bottom="1" header="0.5" footer="0.5"/>
  <pageSetup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.421875" style="0" bestFit="1" customWidth="1"/>
    <col min="2" max="2" width="43.421875" style="0" customWidth="1"/>
    <col min="3" max="3" width="13.8515625" style="0" bestFit="1" customWidth="1"/>
    <col min="6" max="6" width="12.57421875" style="0" customWidth="1"/>
  </cols>
  <sheetData>
    <row r="2" spans="2:7" ht="15">
      <c r="B2" s="215" t="s">
        <v>65</v>
      </c>
      <c r="C2" s="215"/>
      <c r="D2" s="215"/>
      <c r="E2" s="215"/>
      <c r="F2" s="215"/>
      <c r="G2" s="49"/>
    </row>
    <row r="4" ht="12.75">
      <c r="B4" s="5"/>
    </row>
    <row r="5" ht="12.75">
      <c r="B5" s="5"/>
    </row>
    <row r="6" ht="15">
      <c r="B6" s="1"/>
    </row>
    <row r="7" spans="1:6" ht="15.75">
      <c r="A7" s="70" t="s">
        <v>4</v>
      </c>
      <c r="B7" s="46" t="s">
        <v>7</v>
      </c>
      <c r="C7" s="34"/>
      <c r="D7" s="34"/>
      <c r="E7" s="34"/>
      <c r="F7" s="33"/>
    </row>
    <row r="8" spans="1:6" ht="24.75" customHeight="1">
      <c r="A8" s="74"/>
      <c r="B8" s="16" t="s">
        <v>82</v>
      </c>
      <c r="C8" s="17" t="s">
        <v>43</v>
      </c>
      <c r="D8" s="17" t="s">
        <v>1</v>
      </c>
      <c r="E8" s="17" t="s">
        <v>3</v>
      </c>
      <c r="F8" s="18" t="s">
        <v>11</v>
      </c>
    </row>
    <row r="9" spans="1:7" ht="12.75">
      <c r="A9" s="72"/>
      <c r="B9" s="3" t="s">
        <v>83</v>
      </c>
      <c r="C9" s="21">
        <v>40</v>
      </c>
      <c r="D9" s="21">
        <v>5.3</v>
      </c>
      <c r="E9" s="21">
        <v>52</v>
      </c>
      <c r="F9" s="23">
        <f>C9*D9*E9</f>
        <v>11024</v>
      </c>
      <c r="G9" s="39"/>
    </row>
    <row r="10" spans="1:8" ht="12.75">
      <c r="A10" s="72"/>
      <c r="B10" s="207" t="s">
        <v>91</v>
      </c>
      <c r="C10" s="208"/>
      <c r="D10" s="208"/>
      <c r="E10" s="209"/>
      <c r="F10" s="58">
        <f>SUM(F9)</f>
        <v>11024</v>
      </c>
      <c r="G10" s="5"/>
      <c r="H10" s="9"/>
    </row>
    <row r="11" spans="1:7" ht="25.5">
      <c r="A11" s="71" t="s">
        <v>5</v>
      </c>
      <c r="B11" s="91" t="s">
        <v>6</v>
      </c>
      <c r="C11" s="84" t="s">
        <v>0</v>
      </c>
      <c r="D11" s="84" t="s">
        <v>1</v>
      </c>
      <c r="E11" s="84" t="s">
        <v>96</v>
      </c>
      <c r="F11" s="85" t="s">
        <v>11</v>
      </c>
      <c r="G11" s="39"/>
    </row>
    <row r="12" spans="1:10" ht="12.75">
      <c r="A12" s="72"/>
      <c r="B12" s="93" t="s">
        <v>99</v>
      </c>
      <c r="C12" s="140">
        <v>0.0092</v>
      </c>
      <c r="D12" s="23">
        <v>17.9</v>
      </c>
      <c r="E12" s="23">
        <v>22.77</v>
      </c>
      <c r="F12" s="94">
        <f>D12*E12</f>
        <v>407.58299999999997</v>
      </c>
      <c r="G12" s="39"/>
      <c r="J12" s="9"/>
    </row>
    <row r="13" spans="1:10" ht="12.75">
      <c r="A13" s="72"/>
      <c r="B13" s="93" t="s">
        <v>97</v>
      </c>
      <c r="C13" s="129">
        <v>0.0092</v>
      </c>
      <c r="D13" s="23">
        <v>17.9</v>
      </c>
      <c r="E13" s="23">
        <v>68.31</v>
      </c>
      <c r="F13" s="94">
        <f>D13*E13</f>
        <v>1222.749</v>
      </c>
      <c r="G13" s="39"/>
      <c r="J13" s="9"/>
    </row>
    <row r="14" spans="1:10" ht="12.75">
      <c r="A14" s="76"/>
      <c r="B14" s="151" t="s">
        <v>19</v>
      </c>
      <c r="C14" s="95"/>
      <c r="D14" s="95"/>
      <c r="E14" s="95"/>
      <c r="F14" s="152">
        <f>SUM(F12:F13)</f>
        <v>1630.3319999999999</v>
      </c>
      <c r="G14" s="57"/>
      <c r="J14" s="9"/>
    </row>
    <row r="15" spans="1:7" ht="27.75" customHeight="1">
      <c r="A15" s="71" t="s">
        <v>9</v>
      </c>
      <c r="B15" s="148" t="s">
        <v>8</v>
      </c>
      <c r="C15" s="84" t="s">
        <v>0</v>
      </c>
      <c r="D15" s="84" t="s">
        <v>1</v>
      </c>
      <c r="E15" s="155" t="s">
        <v>3</v>
      </c>
      <c r="F15" s="85" t="s">
        <v>11</v>
      </c>
      <c r="G15" s="39"/>
    </row>
    <row r="16" spans="1:7" ht="12.75">
      <c r="A16" s="3"/>
      <c r="B16" s="147" t="s">
        <v>108</v>
      </c>
      <c r="C16" s="21" t="s">
        <v>42</v>
      </c>
      <c r="D16" s="23">
        <v>500</v>
      </c>
      <c r="E16" s="156">
        <v>6</v>
      </c>
      <c r="F16" s="94">
        <f>D16*E16</f>
        <v>3000</v>
      </c>
      <c r="G16" s="39"/>
    </row>
    <row r="17" spans="1:7" ht="12.75">
      <c r="A17" s="3"/>
      <c r="B17" s="224" t="s">
        <v>13</v>
      </c>
      <c r="C17" s="224"/>
      <c r="D17" s="224"/>
      <c r="E17" s="224"/>
      <c r="F17" s="58">
        <f>SUM(F16:F16)</f>
        <v>3000</v>
      </c>
      <c r="G17" s="39"/>
    </row>
    <row r="18" spans="2:7" ht="12.75">
      <c r="B18" s="95"/>
      <c r="C18" s="95"/>
      <c r="D18" s="95"/>
      <c r="E18" s="95"/>
      <c r="F18" s="21"/>
      <c r="G18" s="153"/>
    </row>
    <row r="19" spans="1:7" ht="12.75">
      <c r="A19" s="3"/>
      <c r="B19" s="222" t="s">
        <v>27</v>
      </c>
      <c r="C19" s="223"/>
      <c r="D19" s="223"/>
      <c r="E19" s="223"/>
      <c r="F19" s="58">
        <f>F10+F14+F17</f>
        <v>15654.332</v>
      </c>
      <c r="G19" s="39"/>
    </row>
    <row r="20" spans="2:7" ht="12.75">
      <c r="B20" s="95"/>
      <c r="C20" s="95"/>
      <c r="D20" s="95"/>
      <c r="E20" s="95"/>
      <c r="F20" s="95"/>
      <c r="G20" s="39"/>
    </row>
    <row r="21" spans="2:7" ht="25.5" customHeight="1">
      <c r="B21" s="95"/>
      <c r="C21" s="95"/>
      <c r="D21" s="95"/>
      <c r="E21" s="95"/>
      <c r="F21" s="95"/>
      <c r="G21" s="95"/>
    </row>
  </sheetData>
  <sheetProtection/>
  <mergeCells count="4">
    <mergeCell ref="B17:E17"/>
    <mergeCell ref="B19:E19"/>
    <mergeCell ref="B10:E10"/>
    <mergeCell ref="B2:F2"/>
  </mergeCells>
  <printOptions/>
  <pageMargins left="0.75" right="0.75" top="1" bottom="1" header="0.5" footer="0.5"/>
  <pageSetup horizontalDpi="600" verticalDpi="6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7">
      <selection activeCell="F14" sqref="F14"/>
    </sheetView>
  </sheetViews>
  <sheetFormatPr defaultColWidth="9.140625" defaultRowHeight="12.75"/>
  <cols>
    <col min="1" max="1" width="3.421875" style="0" bestFit="1" customWidth="1"/>
    <col min="2" max="2" width="43.8515625" style="0" customWidth="1"/>
    <col min="3" max="3" width="13.8515625" style="0" bestFit="1" customWidth="1"/>
    <col min="6" max="6" width="11.8515625" style="0" customWidth="1"/>
  </cols>
  <sheetData>
    <row r="2" spans="2:7" ht="15">
      <c r="B2" s="215" t="s">
        <v>66</v>
      </c>
      <c r="C2" s="215"/>
      <c r="D2" s="215"/>
      <c r="E2" s="215"/>
      <c r="F2" s="215"/>
      <c r="G2" s="49"/>
    </row>
    <row r="5" ht="12.75">
      <c r="B5" s="5"/>
    </row>
    <row r="6" ht="15">
      <c r="B6" s="1"/>
    </row>
    <row r="7" spans="1:6" ht="15.75">
      <c r="A7" s="77" t="s">
        <v>4</v>
      </c>
      <c r="B7" s="46" t="s">
        <v>7</v>
      </c>
      <c r="C7" s="34"/>
      <c r="D7" s="34"/>
      <c r="E7" s="34"/>
      <c r="F7" s="33"/>
    </row>
    <row r="8" spans="1:7" ht="24.75" customHeight="1">
      <c r="A8" s="16"/>
      <c r="B8" s="90" t="s">
        <v>82</v>
      </c>
      <c r="C8" s="48" t="s">
        <v>43</v>
      </c>
      <c r="D8" s="48" t="s">
        <v>1</v>
      </c>
      <c r="E8" s="48" t="s">
        <v>3</v>
      </c>
      <c r="F8" s="18" t="s">
        <v>11</v>
      </c>
      <c r="G8" s="5"/>
    </row>
    <row r="9" spans="1:7" ht="12.75">
      <c r="A9" s="72"/>
      <c r="B9" s="3" t="s">
        <v>83</v>
      </c>
      <c r="C9" s="21">
        <v>20</v>
      </c>
      <c r="D9" s="23">
        <v>5.3</v>
      </c>
      <c r="E9" s="21">
        <v>52</v>
      </c>
      <c r="F9" s="23">
        <f>C9*D9*E9</f>
        <v>5512</v>
      </c>
      <c r="G9" s="39"/>
    </row>
    <row r="10" spans="1:8" ht="12.75">
      <c r="A10" s="72"/>
      <c r="B10" s="207" t="s">
        <v>91</v>
      </c>
      <c r="C10" s="208"/>
      <c r="D10" s="208"/>
      <c r="E10" s="209"/>
      <c r="F10" s="58">
        <f>SUM(F9)</f>
        <v>5512</v>
      </c>
      <c r="G10" s="5"/>
      <c r="H10" s="9"/>
    </row>
    <row r="11" spans="1:7" ht="25.5">
      <c r="A11" s="71" t="s">
        <v>5</v>
      </c>
      <c r="B11" s="91" t="s">
        <v>6</v>
      </c>
      <c r="C11" s="84" t="s">
        <v>0</v>
      </c>
      <c r="D11" s="84" t="s">
        <v>1</v>
      </c>
      <c r="E11" s="84" t="s">
        <v>96</v>
      </c>
      <c r="F11" s="85" t="s">
        <v>11</v>
      </c>
      <c r="G11" s="39"/>
    </row>
    <row r="12" spans="1:10" ht="12.75" customHeight="1">
      <c r="A12" s="71"/>
      <c r="B12" s="93" t="s">
        <v>99</v>
      </c>
      <c r="C12" s="140">
        <v>0.0082</v>
      </c>
      <c r="D12" s="23">
        <v>17.9</v>
      </c>
      <c r="E12" s="23">
        <v>20.295</v>
      </c>
      <c r="F12" s="94">
        <f>D12*E12</f>
        <v>363.2805</v>
      </c>
      <c r="G12" s="39"/>
      <c r="J12" s="9"/>
    </row>
    <row r="13" spans="1:10" ht="12.75">
      <c r="A13" s="72"/>
      <c r="B13" s="93" t="s">
        <v>97</v>
      </c>
      <c r="C13" s="129">
        <v>0.0082</v>
      </c>
      <c r="D13" s="23">
        <v>17.9</v>
      </c>
      <c r="E13" s="23">
        <v>60.93</v>
      </c>
      <c r="F13" s="94">
        <f>D13*E13</f>
        <v>1090.647</v>
      </c>
      <c r="G13" s="39"/>
      <c r="J13" s="9"/>
    </row>
    <row r="14" spans="1:10" ht="12.75">
      <c r="A14" s="72"/>
      <c r="B14" s="151" t="s">
        <v>95</v>
      </c>
      <c r="C14" s="95"/>
      <c r="D14" s="95"/>
      <c r="E14" s="95"/>
      <c r="F14" s="152">
        <f>SUM(F12:F13)</f>
        <v>1453.9275</v>
      </c>
      <c r="G14" s="57"/>
      <c r="J14" s="9"/>
    </row>
    <row r="15" spans="1:7" ht="29.25" customHeight="1">
      <c r="A15" s="71" t="s">
        <v>9</v>
      </c>
      <c r="B15" s="148" t="s">
        <v>8</v>
      </c>
      <c r="C15" s="84" t="s">
        <v>0</v>
      </c>
      <c r="D15" s="84" t="s">
        <v>1</v>
      </c>
      <c r="E15" s="84" t="s">
        <v>3</v>
      </c>
      <c r="F15" s="85" t="s">
        <v>11</v>
      </c>
      <c r="G15" s="39"/>
    </row>
    <row r="16" spans="1:7" ht="22.5" customHeight="1">
      <c r="A16" s="26"/>
      <c r="B16" s="147" t="s">
        <v>108</v>
      </c>
      <c r="C16" s="96" t="s">
        <v>42</v>
      </c>
      <c r="D16" s="66">
        <v>500</v>
      </c>
      <c r="E16" s="96">
        <v>6</v>
      </c>
      <c r="F16" s="99">
        <f>D16*E16</f>
        <v>3000</v>
      </c>
      <c r="G16" s="39"/>
    </row>
    <row r="17" spans="1:7" ht="15.75" customHeight="1">
      <c r="A17" s="26"/>
      <c r="B17" s="220" t="s">
        <v>13</v>
      </c>
      <c r="C17" s="220"/>
      <c r="D17" s="220"/>
      <c r="E17" s="221"/>
      <c r="F17" s="58">
        <f>SUM(F16)</f>
        <v>3000</v>
      </c>
      <c r="G17" s="39"/>
    </row>
    <row r="18" spans="1:7" ht="12.75">
      <c r="A18" s="3"/>
      <c r="B18" s="95"/>
      <c r="C18" s="95"/>
      <c r="D18" s="95"/>
      <c r="E18" s="95"/>
      <c r="F18" s="95"/>
      <c r="G18" s="153"/>
    </row>
    <row r="19" spans="1:7" ht="12.75">
      <c r="A19" s="3"/>
      <c r="B19" s="222" t="s">
        <v>28</v>
      </c>
      <c r="C19" s="223"/>
      <c r="D19" s="223"/>
      <c r="E19" s="223"/>
      <c r="F19" s="58">
        <f>F10+F14+F17</f>
        <v>9965.9275</v>
      </c>
      <c r="G19" s="39"/>
    </row>
    <row r="20" spans="1:7" ht="27.75" customHeight="1">
      <c r="A20" s="5"/>
      <c r="B20" s="95"/>
      <c r="C20" s="95"/>
      <c r="D20" s="95"/>
      <c r="E20" s="95"/>
      <c r="F20" s="95"/>
      <c r="G20" s="39"/>
    </row>
    <row r="21" ht="12.75">
      <c r="A21" s="5"/>
    </row>
  </sheetData>
  <sheetProtection/>
  <mergeCells count="4">
    <mergeCell ref="B17:E17"/>
    <mergeCell ref="B19:E19"/>
    <mergeCell ref="B10:E10"/>
    <mergeCell ref="B2:F2"/>
  </mergeCells>
  <printOptions/>
  <pageMargins left="0.75" right="0.75" top="1" bottom="1" header="0.5" footer="0.5"/>
  <pageSetup horizontalDpi="600" verticalDpi="600" orientation="portrait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.421875" style="0" bestFit="1" customWidth="1"/>
    <col min="2" max="2" width="43.421875" style="0" customWidth="1"/>
    <col min="3" max="3" width="13.8515625" style="0" bestFit="1" customWidth="1"/>
    <col min="6" max="6" width="11.8515625" style="0" customWidth="1"/>
  </cols>
  <sheetData>
    <row r="2" spans="2:7" ht="15">
      <c r="B2" s="215" t="s">
        <v>67</v>
      </c>
      <c r="C2" s="215"/>
      <c r="D2" s="215"/>
      <c r="E2" s="215"/>
      <c r="F2" s="215"/>
      <c r="G2" s="49"/>
    </row>
    <row r="5" ht="12.75">
      <c r="B5" s="5"/>
    </row>
    <row r="6" ht="15">
      <c r="B6" s="1"/>
    </row>
    <row r="7" spans="1:6" ht="15.75">
      <c r="A7" s="77" t="s">
        <v>4</v>
      </c>
      <c r="B7" s="46" t="s">
        <v>7</v>
      </c>
      <c r="C7" s="34"/>
      <c r="D7" s="34"/>
      <c r="E7" s="34"/>
      <c r="F7" s="33"/>
    </row>
    <row r="8" spans="1:6" ht="24.75" customHeight="1">
      <c r="A8" s="16"/>
      <c r="B8" s="16" t="s">
        <v>82</v>
      </c>
      <c r="C8" s="17" t="s">
        <v>43</v>
      </c>
      <c r="D8" s="17" t="s">
        <v>1</v>
      </c>
      <c r="E8" s="17" t="s">
        <v>3</v>
      </c>
      <c r="F8" s="18" t="s">
        <v>11</v>
      </c>
    </row>
    <row r="9" spans="1:6" ht="12.75">
      <c r="A9" s="72"/>
      <c r="B9" s="3" t="s">
        <v>83</v>
      </c>
      <c r="C9" s="21">
        <v>34</v>
      </c>
      <c r="D9" s="23">
        <v>5.3</v>
      </c>
      <c r="E9" s="21">
        <v>52</v>
      </c>
      <c r="F9" s="23">
        <f>C9*D9*E9</f>
        <v>9370.4</v>
      </c>
    </row>
    <row r="10" spans="1:8" ht="12.75">
      <c r="A10" s="72"/>
      <c r="B10" s="207" t="s">
        <v>91</v>
      </c>
      <c r="C10" s="208"/>
      <c r="D10" s="208"/>
      <c r="E10" s="209"/>
      <c r="F10" s="58">
        <f>SUM(F9)</f>
        <v>9370.4</v>
      </c>
      <c r="H10" s="9"/>
    </row>
    <row r="11" spans="1:7" ht="25.5">
      <c r="A11" s="71" t="s">
        <v>5</v>
      </c>
      <c r="B11" s="91" t="s">
        <v>6</v>
      </c>
      <c r="C11" s="84" t="s">
        <v>0</v>
      </c>
      <c r="D11" s="84" t="s">
        <v>1</v>
      </c>
      <c r="E11" s="84" t="s">
        <v>96</v>
      </c>
      <c r="F11" s="85" t="s">
        <v>11</v>
      </c>
      <c r="G11" s="95"/>
    </row>
    <row r="12" spans="1:10" ht="15.75">
      <c r="A12" s="71"/>
      <c r="B12" s="93" t="s">
        <v>99</v>
      </c>
      <c r="C12" s="140">
        <v>0.0043</v>
      </c>
      <c r="D12" s="23">
        <v>17.9</v>
      </c>
      <c r="E12" s="21">
        <v>10.64</v>
      </c>
      <c r="F12" s="94">
        <f>D12*E12</f>
        <v>190.456</v>
      </c>
      <c r="G12" s="95"/>
      <c r="J12" s="9"/>
    </row>
    <row r="13" spans="1:10" ht="12.75">
      <c r="A13" s="72"/>
      <c r="B13" s="93" t="s">
        <v>97</v>
      </c>
      <c r="C13" s="129">
        <v>0.0043</v>
      </c>
      <c r="D13" s="23">
        <v>17.9</v>
      </c>
      <c r="E13" s="21">
        <v>31.95</v>
      </c>
      <c r="F13" s="94">
        <f>D13*E13</f>
        <v>571.905</v>
      </c>
      <c r="G13" s="95"/>
      <c r="J13" s="9"/>
    </row>
    <row r="14" spans="1:10" ht="12.75">
      <c r="A14" s="72"/>
      <c r="B14" s="151" t="s">
        <v>104</v>
      </c>
      <c r="C14" s="95"/>
      <c r="D14" s="95"/>
      <c r="E14" s="95"/>
      <c r="F14" s="152">
        <f>SUM(F12:F13)</f>
        <v>762.361</v>
      </c>
      <c r="G14" s="95"/>
      <c r="J14" s="9"/>
    </row>
    <row r="15" spans="1:7" ht="29.25" customHeight="1">
      <c r="A15" s="71" t="s">
        <v>9</v>
      </c>
      <c r="B15" s="148" t="s">
        <v>8</v>
      </c>
      <c r="C15" s="84" t="s">
        <v>0</v>
      </c>
      <c r="D15" s="84" t="s">
        <v>1</v>
      </c>
      <c r="E15" s="84" t="s">
        <v>3</v>
      </c>
      <c r="F15" s="85" t="s">
        <v>11</v>
      </c>
      <c r="G15" s="95"/>
    </row>
    <row r="16" spans="1:7" ht="15.75">
      <c r="A16" s="26"/>
      <c r="B16" s="157" t="s">
        <v>108</v>
      </c>
      <c r="C16" s="21" t="s">
        <v>46</v>
      </c>
      <c r="D16" s="23">
        <v>500</v>
      </c>
      <c r="E16" s="21">
        <v>4</v>
      </c>
      <c r="F16" s="94">
        <f>D16*E16</f>
        <v>2000</v>
      </c>
      <c r="G16" s="95"/>
    </row>
    <row r="17" spans="1:7" ht="12.75">
      <c r="A17" s="3"/>
      <c r="B17" s="220" t="s">
        <v>13</v>
      </c>
      <c r="C17" s="220"/>
      <c r="D17" s="220"/>
      <c r="E17" s="221"/>
      <c r="F17" s="58">
        <f>SUM(F16)</f>
        <v>2000</v>
      </c>
      <c r="G17" s="95"/>
    </row>
    <row r="18" spans="1:7" ht="12.75">
      <c r="A18" s="3"/>
      <c r="B18" s="95"/>
      <c r="C18" s="95"/>
      <c r="D18" s="95"/>
      <c r="E18" s="95"/>
      <c r="F18" s="95"/>
      <c r="G18" s="95"/>
    </row>
    <row r="19" spans="2:7" ht="12.75">
      <c r="B19" s="222" t="s">
        <v>29</v>
      </c>
      <c r="C19" s="223"/>
      <c r="D19" s="223"/>
      <c r="E19" s="223"/>
      <c r="F19" s="58">
        <f>F10+F14+F17</f>
        <v>12132.761</v>
      </c>
      <c r="G19" s="95"/>
    </row>
    <row r="20" spans="1:7" ht="12.75">
      <c r="A20" s="3"/>
      <c r="B20" s="95"/>
      <c r="C20" s="95"/>
      <c r="D20" s="95"/>
      <c r="E20" s="95"/>
      <c r="F20" s="95"/>
      <c r="G20" s="95"/>
    </row>
    <row r="21" spans="2:8" ht="12.75">
      <c r="B21" s="95"/>
      <c r="C21" s="95"/>
      <c r="D21" s="95"/>
      <c r="E21" s="95"/>
      <c r="F21" s="95"/>
      <c r="G21" s="95"/>
      <c r="H21" s="9"/>
    </row>
    <row r="22" spans="2:7" ht="26.25" customHeight="1">
      <c r="B22" s="95"/>
      <c r="C22" s="95"/>
      <c r="D22" s="95"/>
      <c r="E22" s="95"/>
      <c r="F22" s="95"/>
      <c r="G22" s="95"/>
    </row>
  </sheetData>
  <sheetProtection/>
  <mergeCells count="4">
    <mergeCell ref="B17:E17"/>
    <mergeCell ref="B19:E19"/>
    <mergeCell ref="B10:E10"/>
    <mergeCell ref="B2:F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J2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421875" style="0" bestFit="1" customWidth="1"/>
    <col min="2" max="2" width="44.140625" style="0" customWidth="1"/>
    <col min="3" max="3" width="13.8515625" style="0" bestFit="1" customWidth="1"/>
    <col min="6" max="6" width="12.421875" style="0" customWidth="1"/>
  </cols>
  <sheetData>
    <row r="3" spans="2:7" ht="15">
      <c r="B3" s="215" t="s">
        <v>68</v>
      </c>
      <c r="C3" s="215"/>
      <c r="D3" s="215"/>
      <c r="E3" s="215"/>
      <c r="F3" s="215"/>
      <c r="G3" s="49"/>
    </row>
    <row r="4" ht="15">
      <c r="B4" s="1"/>
    </row>
    <row r="5" ht="12.75">
      <c r="B5" s="5"/>
    </row>
    <row r="6" ht="12.75">
      <c r="B6" s="5"/>
    </row>
    <row r="7" ht="12.75">
      <c r="B7" s="5"/>
    </row>
    <row r="8" spans="1:6" ht="15.75">
      <c r="A8" s="77" t="s">
        <v>4</v>
      </c>
      <c r="B8" s="46" t="s">
        <v>7</v>
      </c>
      <c r="C8" s="34"/>
      <c r="D8" s="34"/>
      <c r="E8" s="34"/>
      <c r="F8" s="33"/>
    </row>
    <row r="9" spans="1:6" ht="25.5">
      <c r="A9" s="16"/>
      <c r="B9" s="16" t="s">
        <v>82</v>
      </c>
      <c r="C9" s="17" t="s">
        <v>43</v>
      </c>
      <c r="D9" s="17" t="s">
        <v>1</v>
      </c>
      <c r="E9" s="17" t="s">
        <v>3</v>
      </c>
      <c r="F9" s="18" t="s">
        <v>11</v>
      </c>
    </row>
    <row r="10" spans="1:7" ht="12.75">
      <c r="A10" s="72"/>
      <c r="B10" s="3" t="s">
        <v>83</v>
      </c>
      <c r="C10" s="3">
        <v>10</v>
      </c>
      <c r="D10" s="9">
        <v>5.3</v>
      </c>
      <c r="E10" s="3">
        <v>52</v>
      </c>
      <c r="F10" s="23">
        <f>C10*D10*E10</f>
        <v>2756</v>
      </c>
      <c r="G10" s="5"/>
    </row>
    <row r="11" spans="1:6" ht="12.75">
      <c r="A11" s="72"/>
      <c r="B11" s="207" t="s">
        <v>91</v>
      </c>
      <c r="C11" s="208"/>
      <c r="D11" s="208"/>
      <c r="E11" s="209"/>
      <c r="F11" s="58">
        <f>SUM(F10:F10)</f>
        <v>2756</v>
      </c>
    </row>
    <row r="12" spans="1:7" ht="25.5">
      <c r="A12" s="71" t="s">
        <v>5</v>
      </c>
      <c r="B12" s="91" t="s">
        <v>6</v>
      </c>
      <c r="C12" s="84" t="s">
        <v>0</v>
      </c>
      <c r="D12" s="84" t="s">
        <v>1</v>
      </c>
      <c r="E12" s="84" t="s">
        <v>96</v>
      </c>
      <c r="F12" s="85" t="s">
        <v>11</v>
      </c>
      <c r="G12" s="95"/>
    </row>
    <row r="13" spans="1:10" ht="12.75">
      <c r="A13" s="72"/>
      <c r="B13" s="93" t="s">
        <v>99</v>
      </c>
      <c r="C13" s="140">
        <v>0.0005</v>
      </c>
      <c r="D13" s="23">
        <v>17.9</v>
      </c>
      <c r="E13" s="21">
        <v>1.24</v>
      </c>
      <c r="F13" s="94">
        <f>D13*E13</f>
        <v>22.195999999999998</v>
      </c>
      <c r="G13" s="95"/>
      <c r="J13" s="9"/>
    </row>
    <row r="14" spans="1:10" ht="12.75">
      <c r="A14" s="72"/>
      <c r="B14" s="93" t="s">
        <v>97</v>
      </c>
      <c r="C14" s="129">
        <v>0.0005</v>
      </c>
      <c r="D14" s="23">
        <v>17.9</v>
      </c>
      <c r="E14" s="21">
        <v>3.71</v>
      </c>
      <c r="F14" s="94">
        <f>D14*E14</f>
        <v>66.40899999999999</v>
      </c>
      <c r="G14" s="95"/>
      <c r="J14" s="9"/>
    </row>
    <row r="15" spans="1:10" ht="12.75">
      <c r="A15" s="72"/>
      <c r="B15" s="151" t="s">
        <v>19</v>
      </c>
      <c r="C15" s="95"/>
      <c r="D15" s="95"/>
      <c r="E15" s="95"/>
      <c r="F15" s="158">
        <f>SUM(F13:F14)</f>
        <v>88.60499999999999</v>
      </c>
      <c r="G15" s="95"/>
      <c r="J15" s="9"/>
    </row>
    <row r="16" spans="1:7" ht="29.25" customHeight="1">
      <c r="A16" s="71" t="s">
        <v>9</v>
      </c>
      <c r="B16" s="148" t="s">
        <v>8</v>
      </c>
      <c r="C16" s="84" t="s">
        <v>0</v>
      </c>
      <c r="D16" s="84" t="s">
        <v>1</v>
      </c>
      <c r="E16" s="84" t="s">
        <v>3</v>
      </c>
      <c r="F16" s="85" t="s">
        <v>11</v>
      </c>
      <c r="G16" s="95"/>
    </row>
    <row r="17" spans="1:7" ht="12.75">
      <c r="A17" s="32"/>
      <c r="B17" s="147" t="s">
        <v>110</v>
      </c>
      <c r="C17" s="21" t="s">
        <v>42</v>
      </c>
      <c r="D17" s="23">
        <v>500</v>
      </c>
      <c r="E17" s="21">
        <v>2</v>
      </c>
      <c r="F17" s="94">
        <f>D17*E17</f>
        <v>1000</v>
      </c>
      <c r="G17" s="95"/>
    </row>
    <row r="18" spans="1:7" ht="12.75">
      <c r="A18" s="3"/>
      <c r="B18" s="225" t="s">
        <v>13</v>
      </c>
      <c r="C18" s="225"/>
      <c r="D18" s="225"/>
      <c r="E18" s="225"/>
      <c r="F18" s="58">
        <f>SUM(F17:F17)</f>
        <v>1000</v>
      </c>
      <c r="G18" s="95"/>
    </row>
    <row r="19" spans="1:7" ht="12.75">
      <c r="A19" s="3"/>
      <c r="B19" s="95"/>
      <c r="C19" s="95"/>
      <c r="D19" s="95"/>
      <c r="E19" s="95"/>
      <c r="F19" s="58"/>
      <c r="G19" s="95"/>
    </row>
    <row r="20" spans="1:7" ht="12.75">
      <c r="A20" s="3"/>
      <c r="B20" s="219" t="s">
        <v>30</v>
      </c>
      <c r="C20" s="219"/>
      <c r="D20" s="219"/>
      <c r="E20" s="219"/>
      <c r="F20" s="58">
        <f>F11+F15+F18</f>
        <v>3844.605</v>
      </c>
      <c r="G20" s="95"/>
    </row>
    <row r="21" spans="1:7" ht="26.25" customHeight="1">
      <c r="A21" s="5"/>
      <c r="B21" s="95"/>
      <c r="C21" s="95"/>
      <c r="D21" s="95"/>
      <c r="E21" s="95"/>
      <c r="F21" s="95"/>
      <c r="G21" s="95"/>
    </row>
    <row r="22" spans="2:7" ht="12.75">
      <c r="B22" s="95"/>
      <c r="C22" s="95"/>
      <c r="D22" s="95"/>
      <c r="E22" s="95"/>
      <c r="F22" s="95"/>
      <c r="G22" s="95"/>
    </row>
    <row r="23" spans="2:7" ht="12.75">
      <c r="B23" s="95"/>
      <c r="C23" s="95"/>
      <c r="D23" s="95"/>
      <c r="E23" s="95"/>
      <c r="F23" s="95"/>
      <c r="G23" s="95"/>
    </row>
    <row r="24" spans="2:7" ht="12.75">
      <c r="B24" s="95"/>
      <c r="C24" s="95"/>
      <c r="D24" s="95"/>
      <c r="E24" s="95"/>
      <c r="F24" s="95"/>
      <c r="G24" s="95"/>
    </row>
  </sheetData>
  <sheetProtection/>
  <mergeCells count="4">
    <mergeCell ref="B18:E18"/>
    <mergeCell ref="B20:E20"/>
    <mergeCell ref="B11:E11"/>
    <mergeCell ref="B3:F3"/>
  </mergeCells>
  <printOptions/>
  <pageMargins left="0.75" right="0.75" top="1" bottom="1" header="0.5" footer="0.5"/>
  <pageSetup horizontalDpi="600" verticalDpi="600" orientation="portrait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K24"/>
  <sheetViews>
    <sheetView zoomScale="115" zoomScaleNormal="115" zoomScalePageLayoutView="0" workbookViewId="0" topLeftCell="A1">
      <selection activeCell="F16" sqref="F16"/>
    </sheetView>
  </sheetViews>
  <sheetFormatPr defaultColWidth="9.140625" defaultRowHeight="12.75"/>
  <cols>
    <col min="1" max="1" width="3.421875" style="0" bestFit="1" customWidth="1"/>
    <col min="2" max="2" width="44.7109375" style="0" customWidth="1"/>
    <col min="3" max="3" width="13.8515625" style="0" bestFit="1" customWidth="1"/>
    <col min="6" max="6" width="14.421875" style="0" customWidth="1"/>
  </cols>
  <sheetData>
    <row r="3" spans="2:7" ht="15">
      <c r="B3" s="215" t="s">
        <v>69</v>
      </c>
      <c r="C3" s="215"/>
      <c r="D3" s="215"/>
      <c r="E3" s="215"/>
      <c r="F3" s="215"/>
      <c r="G3" s="49"/>
    </row>
    <row r="5" ht="12.75">
      <c r="B5" s="5"/>
    </row>
    <row r="6" spans="2:8" ht="12.75">
      <c r="B6" s="5"/>
      <c r="H6" s="5"/>
    </row>
    <row r="7" ht="12.75">
      <c r="H7" s="5"/>
    </row>
    <row r="8" spans="1:8" ht="15.75">
      <c r="A8" s="71"/>
      <c r="B8" s="46"/>
      <c r="C8" s="34"/>
      <c r="D8" s="34"/>
      <c r="E8" s="34"/>
      <c r="F8" s="33"/>
      <c r="H8" s="5"/>
    </row>
    <row r="9" spans="1:8" ht="25.5">
      <c r="A9" s="74"/>
      <c r="B9" s="16" t="s">
        <v>82</v>
      </c>
      <c r="C9" s="17" t="s">
        <v>43</v>
      </c>
      <c r="D9" s="17" t="s">
        <v>1</v>
      </c>
      <c r="E9" s="17" t="s">
        <v>3</v>
      </c>
      <c r="F9" s="42" t="s">
        <v>50</v>
      </c>
      <c r="H9" s="5"/>
    </row>
    <row r="10" spans="1:8" ht="12.75">
      <c r="A10" s="72"/>
      <c r="B10" s="3" t="s">
        <v>83</v>
      </c>
      <c r="C10" s="21">
        <v>80</v>
      </c>
      <c r="D10" s="23">
        <v>5.3</v>
      </c>
      <c r="E10" s="21">
        <v>52</v>
      </c>
      <c r="F10" s="23">
        <f>C10*D10*E10</f>
        <v>22048</v>
      </c>
      <c r="G10" s="59"/>
      <c r="H10" s="5"/>
    </row>
    <row r="11" spans="1:8" ht="12.75">
      <c r="A11" s="72"/>
      <c r="B11" s="35" t="s">
        <v>93</v>
      </c>
      <c r="C11" s="21">
        <v>50</v>
      </c>
      <c r="D11" s="111">
        <v>0.49</v>
      </c>
      <c r="E11" s="112">
        <v>52</v>
      </c>
      <c r="F11" s="23">
        <f>C11*D11*E11</f>
        <v>1274</v>
      </c>
      <c r="G11" s="39"/>
      <c r="H11" s="5"/>
    </row>
    <row r="12" spans="1:8" ht="12.75">
      <c r="A12" s="72"/>
      <c r="B12" s="125" t="s">
        <v>91</v>
      </c>
      <c r="C12" s="124"/>
      <c r="D12" s="111"/>
      <c r="E12" s="112"/>
      <c r="F12" s="58">
        <f>SUM(F10:F11)</f>
        <v>23322</v>
      </c>
      <c r="G12" s="39"/>
      <c r="H12" s="5"/>
    </row>
    <row r="13" spans="1:8" ht="25.5">
      <c r="A13" s="71" t="s">
        <v>5</v>
      </c>
      <c r="B13" s="91" t="s">
        <v>6</v>
      </c>
      <c r="C13" s="84" t="s">
        <v>0</v>
      </c>
      <c r="D13" s="84" t="s">
        <v>1</v>
      </c>
      <c r="E13" s="84" t="s">
        <v>96</v>
      </c>
      <c r="F13" s="85" t="s">
        <v>11</v>
      </c>
      <c r="G13" s="95"/>
      <c r="H13" s="5"/>
    </row>
    <row r="14" spans="1:11" ht="13.5" customHeight="1">
      <c r="A14" s="71"/>
      <c r="B14" s="98" t="s">
        <v>99</v>
      </c>
      <c r="C14" s="159">
        <v>0.0261</v>
      </c>
      <c r="D14" s="160">
        <v>17.9</v>
      </c>
      <c r="E14" s="161">
        <v>64.6</v>
      </c>
      <c r="F14" s="143">
        <f>D14*E14</f>
        <v>1156.34</v>
      </c>
      <c r="G14" s="95"/>
      <c r="H14" s="5"/>
      <c r="K14" s="9"/>
    </row>
    <row r="15" spans="1:11" ht="12.75" customHeight="1">
      <c r="A15" s="71"/>
      <c r="B15" s="93" t="s">
        <v>97</v>
      </c>
      <c r="C15" s="129">
        <v>0.0261</v>
      </c>
      <c r="D15" s="23">
        <v>17.9</v>
      </c>
      <c r="E15" s="21">
        <v>193.79</v>
      </c>
      <c r="F15" s="143">
        <f>D15*E15</f>
        <v>3468.8409999999994</v>
      </c>
      <c r="G15" s="95"/>
      <c r="H15" s="5"/>
      <c r="K15" s="9"/>
    </row>
    <row r="16" spans="1:11" ht="12.75">
      <c r="A16" s="72"/>
      <c r="B16" s="151" t="s">
        <v>19</v>
      </c>
      <c r="C16" s="95"/>
      <c r="D16" s="95"/>
      <c r="E16" s="95"/>
      <c r="F16" s="152">
        <f>SUM(F14:F15)</f>
        <v>4625.181</v>
      </c>
      <c r="G16" s="95"/>
      <c r="H16" s="5"/>
      <c r="K16" s="9"/>
    </row>
    <row r="17" spans="1:11" ht="32.25" customHeight="1">
      <c r="A17" s="71" t="s">
        <v>9</v>
      </c>
      <c r="B17" s="148" t="s">
        <v>8</v>
      </c>
      <c r="C17" s="84" t="s">
        <v>0</v>
      </c>
      <c r="D17" s="84" t="s">
        <v>1</v>
      </c>
      <c r="E17" s="84" t="s">
        <v>3</v>
      </c>
      <c r="F17" s="85" t="s">
        <v>11</v>
      </c>
      <c r="G17" s="95"/>
      <c r="H17" s="5"/>
      <c r="K17" s="9"/>
    </row>
    <row r="18" spans="1:8" ht="15.75">
      <c r="A18" s="26"/>
      <c r="B18" s="100" t="s">
        <v>108</v>
      </c>
      <c r="C18" s="21" t="s">
        <v>42</v>
      </c>
      <c r="D18" s="23">
        <v>500</v>
      </c>
      <c r="E18" s="21">
        <v>6</v>
      </c>
      <c r="F18" s="23">
        <f>D18*E18</f>
        <v>3000</v>
      </c>
      <c r="G18" s="95"/>
      <c r="H18" s="5"/>
    </row>
    <row r="19" spans="1:8" ht="15.75">
      <c r="A19" s="26"/>
      <c r="B19" s="226" t="s">
        <v>13</v>
      </c>
      <c r="C19" s="224"/>
      <c r="D19" s="224"/>
      <c r="E19" s="227"/>
      <c r="F19" s="58">
        <f>SUM(F18:F18)</f>
        <v>3000</v>
      </c>
      <c r="G19" s="95"/>
      <c r="H19" s="5"/>
    </row>
    <row r="20" spans="1:8" ht="12.75">
      <c r="A20" s="32"/>
      <c r="B20" s="95"/>
      <c r="C20" s="95"/>
      <c r="D20" s="95"/>
      <c r="E20" s="95"/>
      <c r="F20" s="95"/>
      <c r="G20" s="95"/>
      <c r="H20" s="5"/>
    </row>
    <row r="21" spans="1:8" ht="12.75">
      <c r="A21" s="29"/>
      <c r="B21" s="222" t="s">
        <v>31</v>
      </c>
      <c r="C21" s="223"/>
      <c r="D21" s="223"/>
      <c r="E21" s="223"/>
      <c r="F21" s="58">
        <f>F12+F16+F19</f>
        <v>30947.181</v>
      </c>
      <c r="G21" s="95"/>
      <c r="H21" s="5"/>
    </row>
    <row r="22" spans="1:8" ht="12.75">
      <c r="A22" s="3"/>
      <c r="B22" s="95"/>
      <c r="C22" s="95"/>
      <c r="D22" s="95"/>
      <c r="E22" s="95"/>
      <c r="F22" s="95"/>
      <c r="G22" s="95"/>
      <c r="H22" s="5"/>
    </row>
    <row r="23" spans="1:8" ht="12.75">
      <c r="A23" s="3"/>
      <c r="B23" s="95"/>
      <c r="C23" s="95"/>
      <c r="D23" s="95"/>
      <c r="E23" s="95"/>
      <c r="F23" s="95"/>
      <c r="G23" s="95"/>
      <c r="H23" s="5"/>
    </row>
    <row r="24" ht="12.75">
      <c r="A24" s="5"/>
    </row>
  </sheetData>
  <sheetProtection/>
  <mergeCells count="3">
    <mergeCell ref="B21:E21"/>
    <mergeCell ref="B19:E19"/>
    <mergeCell ref="B3:F3"/>
  </mergeCells>
  <printOptions/>
  <pageMargins left="0.75" right="0.75" top="1" bottom="1" header="0.5" footer="0.5"/>
  <pageSetup horizontalDpi="600" verticalDpi="600" orientation="portrait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J2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421875" style="0" bestFit="1" customWidth="1"/>
    <col min="2" max="2" width="44.28125" style="0" customWidth="1"/>
    <col min="3" max="3" width="13.8515625" style="0" bestFit="1" customWidth="1"/>
    <col min="6" max="6" width="11.7109375" style="0" customWidth="1"/>
  </cols>
  <sheetData>
    <row r="4" spans="2:7" ht="15">
      <c r="B4" s="215" t="s">
        <v>70</v>
      </c>
      <c r="C4" s="215"/>
      <c r="D4" s="215"/>
      <c r="E4" s="215"/>
      <c r="F4" s="215"/>
      <c r="G4" s="49"/>
    </row>
    <row r="5" ht="12.75">
      <c r="B5" s="5"/>
    </row>
    <row r="6" ht="12.75">
      <c r="B6" s="5"/>
    </row>
    <row r="7" ht="12.75">
      <c r="B7" s="5"/>
    </row>
    <row r="8" ht="12.75">
      <c r="B8" s="5"/>
    </row>
    <row r="9" spans="1:6" ht="15.75">
      <c r="A9" s="71" t="s">
        <v>4</v>
      </c>
      <c r="B9" s="46" t="s">
        <v>7</v>
      </c>
      <c r="C9" s="34"/>
      <c r="D9" s="34"/>
      <c r="E9" s="34"/>
      <c r="F9" s="33"/>
    </row>
    <row r="10" spans="1:8" ht="28.5" customHeight="1">
      <c r="A10" s="74"/>
      <c r="B10" s="16" t="s">
        <v>82</v>
      </c>
      <c r="C10" s="17" t="s">
        <v>43</v>
      </c>
      <c r="D10" s="17" t="s">
        <v>1</v>
      </c>
      <c r="E10" s="17" t="s">
        <v>3</v>
      </c>
      <c r="F10" s="102" t="s">
        <v>50</v>
      </c>
      <c r="H10" s="5"/>
    </row>
    <row r="11" spans="1:9" ht="12.75">
      <c r="A11" s="72"/>
      <c r="B11" s="3" t="s">
        <v>83</v>
      </c>
      <c r="C11" s="21">
        <v>48</v>
      </c>
      <c r="D11" s="23">
        <v>5.3</v>
      </c>
      <c r="E11" s="21">
        <v>52</v>
      </c>
      <c r="F11" s="23">
        <f>C11*D11*E11</f>
        <v>13228.8</v>
      </c>
      <c r="G11" s="59"/>
      <c r="H11" s="39"/>
      <c r="I11" s="5"/>
    </row>
    <row r="12" spans="1:9" ht="12.75">
      <c r="A12" s="72"/>
      <c r="B12" s="2" t="s">
        <v>92</v>
      </c>
      <c r="C12" s="3">
        <v>1</v>
      </c>
      <c r="D12" s="20">
        <v>12.5</v>
      </c>
      <c r="E12" s="3">
        <v>12</v>
      </c>
      <c r="F12" s="23">
        <f>C12*D12*E12</f>
        <v>150</v>
      </c>
      <c r="G12" s="39"/>
      <c r="H12" s="39"/>
      <c r="I12" s="5"/>
    </row>
    <row r="13" spans="1:9" ht="12.75">
      <c r="A13" s="75"/>
      <c r="B13" s="2" t="s">
        <v>94</v>
      </c>
      <c r="C13" s="3">
        <v>5</v>
      </c>
      <c r="D13" s="20">
        <v>0.49</v>
      </c>
      <c r="E13" s="3">
        <v>52</v>
      </c>
      <c r="F13" s="23">
        <f>C13*D13*E13</f>
        <v>127.4</v>
      </c>
      <c r="G13" s="39"/>
      <c r="H13" s="39"/>
      <c r="I13" s="5"/>
    </row>
    <row r="14" spans="1:9" ht="12.75">
      <c r="A14" s="75"/>
      <c r="B14" s="207" t="s">
        <v>91</v>
      </c>
      <c r="C14" s="208"/>
      <c r="D14" s="208"/>
      <c r="E14" s="209"/>
      <c r="F14" s="58">
        <f>SUM(F11:F13)</f>
        <v>13506.199999999999</v>
      </c>
      <c r="G14" s="39"/>
      <c r="H14" s="39"/>
      <c r="I14" s="5"/>
    </row>
    <row r="15" spans="1:8" ht="25.5">
      <c r="A15" s="71" t="s">
        <v>5</v>
      </c>
      <c r="B15" s="91" t="s">
        <v>6</v>
      </c>
      <c r="C15" s="84" t="s">
        <v>0</v>
      </c>
      <c r="D15" s="84" t="s">
        <v>1</v>
      </c>
      <c r="E15" s="84" t="s">
        <v>96</v>
      </c>
      <c r="F15" s="85" t="s">
        <v>11</v>
      </c>
      <c r="G15" s="95"/>
      <c r="H15" s="11"/>
    </row>
    <row r="16" spans="1:10" ht="15.75">
      <c r="A16" s="71"/>
      <c r="B16" s="98" t="s">
        <v>99</v>
      </c>
      <c r="C16" s="159">
        <v>0.0172</v>
      </c>
      <c r="D16" s="160">
        <v>17.9</v>
      </c>
      <c r="E16" s="160">
        <v>42.57</v>
      </c>
      <c r="F16" s="143">
        <f>D16*E16</f>
        <v>762.0029999999999</v>
      </c>
      <c r="G16" s="95"/>
      <c r="J16" s="9"/>
    </row>
    <row r="17" spans="1:10" ht="14.25" customHeight="1">
      <c r="A17" s="37"/>
      <c r="B17" s="93" t="s">
        <v>97</v>
      </c>
      <c r="C17" s="129">
        <v>0.0172</v>
      </c>
      <c r="D17" s="23">
        <v>17.9</v>
      </c>
      <c r="E17" s="23">
        <v>127.71</v>
      </c>
      <c r="F17" s="143">
        <f>D17*E17</f>
        <v>2286.0089999999996</v>
      </c>
      <c r="G17" s="95"/>
      <c r="J17" s="9"/>
    </row>
    <row r="18" spans="1:7" ht="12.75">
      <c r="A18" s="72"/>
      <c r="B18" s="151" t="s">
        <v>19</v>
      </c>
      <c r="C18" s="95"/>
      <c r="D18" s="95"/>
      <c r="E18" s="95"/>
      <c r="F18" s="152">
        <f>SUM(F16:F17)</f>
        <v>3048.0119999999997</v>
      </c>
      <c r="G18" s="95"/>
    </row>
    <row r="19" spans="1:7" ht="32.25" customHeight="1">
      <c r="A19" s="71" t="s">
        <v>9</v>
      </c>
      <c r="B19" s="148" t="s">
        <v>8</v>
      </c>
      <c r="C19" s="84" t="s">
        <v>0</v>
      </c>
      <c r="D19" s="84" t="s">
        <v>1</v>
      </c>
      <c r="E19" s="84" t="s">
        <v>3</v>
      </c>
      <c r="F19" s="85" t="s">
        <v>11</v>
      </c>
      <c r="G19" s="95"/>
    </row>
    <row r="20" spans="1:7" ht="12.75">
      <c r="A20" s="32"/>
      <c r="B20" s="147" t="s">
        <v>108</v>
      </c>
      <c r="C20" s="21" t="s">
        <v>42</v>
      </c>
      <c r="D20" s="23">
        <v>500</v>
      </c>
      <c r="E20" s="21">
        <v>8</v>
      </c>
      <c r="F20" s="23">
        <v>4000</v>
      </c>
      <c r="G20" s="95"/>
    </row>
    <row r="21" spans="1:7" ht="12.75">
      <c r="A21" s="3"/>
      <c r="B21" s="226" t="s">
        <v>13</v>
      </c>
      <c r="C21" s="224"/>
      <c r="D21" s="224"/>
      <c r="E21" s="227"/>
      <c r="F21" s="58">
        <f>SUM(F20:F20)</f>
        <v>4000</v>
      </c>
      <c r="G21" s="95"/>
    </row>
    <row r="22" spans="1:7" ht="12.75">
      <c r="A22" s="3"/>
      <c r="B22" s="95"/>
      <c r="C22" s="95"/>
      <c r="D22" s="95"/>
      <c r="E22" s="95"/>
      <c r="F22" s="95"/>
      <c r="G22" s="95"/>
    </row>
    <row r="23" spans="1:7" ht="12.75">
      <c r="A23" s="3"/>
      <c r="B23" s="222" t="s">
        <v>32</v>
      </c>
      <c r="C23" s="223"/>
      <c r="D23" s="223"/>
      <c r="E23" s="223"/>
      <c r="F23" s="58">
        <f>F14+F18+F21</f>
        <v>20554.212</v>
      </c>
      <c r="G23" s="95"/>
    </row>
    <row r="24" spans="1:7" ht="12.75">
      <c r="A24" s="3"/>
      <c r="B24" s="95"/>
      <c r="C24" s="95"/>
      <c r="D24" s="95"/>
      <c r="E24" s="95"/>
      <c r="F24" s="95"/>
      <c r="G24" s="95"/>
    </row>
    <row r="25" spans="1:7" ht="12.75">
      <c r="A25" s="5"/>
      <c r="B25" s="95"/>
      <c r="C25" s="95"/>
      <c r="D25" s="95"/>
      <c r="E25" s="95"/>
      <c r="F25" s="95"/>
      <c r="G25" s="95"/>
    </row>
    <row r="26" spans="2:7" ht="12.75">
      <c r="B26" s="95"/>
      <c r="C26" s="95"/>
      <c r="D26" s="95"/>
      <c r="E26" s="95"/>
      <c r="F26" s="95"/>
      <c r="G26" s="95"/>
    </row>
    <row r="27" spans="2:7" ht="12.75">
      <c r="B27" s="95"/>
      <c r="C27" s="95"/>
      <c r="D27" s="95"/>
      <c r="E27" s="95"/>
      <c r="F27" s="95"/>
      <c r="G27" s="95"/>
    </row>
  </sheetData>
  <sheetProtection/>
  <mergeCells count="4">
    <mergeCell ref="B21:E21"/>
    <mergeCell ref="B23:E23"/>
    <mergeCell ref="B14:E14"/>
    <mergeCell ref="B4:F4"/>
  </mergeCells>
  <printOptions/>
  <pageMargins left="0.75" right="0.75" top="1" bottom="1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7"/>
  <sheetViews>
    <sheetView zoomScalePageLayoutView="0" workbookViewId="0" topLeftCell="A4">
      <selection activeCell="F22" sqref="F22"/>
    </sheetView>
  </sheetViews>
  <sheetFormatPr defaultColWidth="9.140625" defaultRowHeight="12.75"/>
  <cols>
    <col min="1" max="1" width="3.00390625" style="0" bestFit="1" customWidth="1"/>
    <col min="2" max="2" width="44.28125" style="0" customWidth="1"/>
    <col min="3" max="3" width="13.8515625" style="0" bestFit="1" customWidth="1"/>
    <col min="5" max="5" width="10.57421875" style="0" bestFit="1" customWidth="1"/>
    <col min="6" max="6" width="11.28125" style="0" customWidth="1"/>
    <col min="7" max="7" width="9.57421875" style="0" bestFit="1" customWidth="1"/>
  </cols>
  <sheetData>
    <row r="4" spans="1:7" ht="15">
      <c r="A4" s="10"/>
      <c r="B4" s="215" t="s">
        <v>53</v>
      </c>
      <c r="C4" s="215"/>
      <c r="D4" s="215"/>
      <c r="E4" s="215"/>
      <c r="F4" s="215"/>
      <c r="G4" s="49"/>
    </row>
    <row r="5" ht="12.75">
      <c r="B5" s="110"/>
    </row>
    <row r="6" ht="12.75">
      <c r="B6" s="5"/>
    </row>
    <row r="7" ht="12.75">
      <c r="B7" s="5"/>
    </row>
    <row r="8" ht="12.75">
      <c r="B8" s="5"/>
    </row>
    <row r="9" ht="15">
      <c r="B9" s="1"/>
    </row>
    <row r="10" spans="1:6" ht="15.75">
      <c r="A10" s="71" t="s">
        <v>4</v>
      </c>
      <c r="B10" s="22" t="s">
        <v>7</v>
      </c>
      <c r="C10" s="3"/>
      <c r="D10" s="3"/>
      <c r="E10" s="3"/>
      <c r="F10" s="3"/>
    </row>
    <row r="11" spans="1:6" ht="26.25" customHeight="1">
      <c r="A11" s="71"/>
      <c r="B11" s="16" t="s">
        <v>82</v>
      </c>
      <c r="C11" s="17" t="s">
        <v>43</v>
      </c>
      <c r="D11" s="17" t="s">
        <v>1</v>
      </c>
      <c r="E11" s="17" t="s">
        <v>3</v>
      </c>
      <c r="F11" s="18" t="s">
        <v>11</v>
      </c>
    </row>
    <row r="12" spans="1:6" ht="12.75">
      <c r="A12" s="17"/>
      <c r="B12" s="3" t="s">
        <v>86</v>
      </c>
      <c r="C12" s="3">
        <v>79</v>
      </c>
      <c r="D12" s="20">
        <v>5.3</v>
      </c>
      <c r="E12" s="3">
        <v>52</v>
      </c>
      <c r="F12" s="23">
        <f>C12*D12*E12</f>
        <v>21772.399999999998</v>
      </c>
    </row>
    <row r="13" spans="1:6" ht="12.75">
      <c r="A13" s="17"/>
      <c r="B13" s="3" t="s">
        <v>87</v>
      </c>
      <c r="C13" s="3">
        <v>620</v>
      </c>
      <c r="D13" s="20">
        <v>0.49</v>
      </c>
      <c r="E13" s="3">
        <v>52</v>
      </c>
      <c r="F13" s="23">
        <f>C13*D13*E13</f>
        <v>15797.6</v>
      </c>
    </row>
    <row r="14" spans="1:6" ht="12.75">
      <c r="A14" s="17"/>
      <c r="B14" s="3" t="s">
        <v>88</v>
      </c>
      <c r="C14" s="3">
        <v>7</v>
      </c>
      <c r="D14" s="20">
        <v>12.5</v>
      </c>
      <c r="E14" s="3">
        <v>12</v>
      </c>
      <c r="F14" s="23">
        <f>C14*D14*E14</f>
        <v>1050</v>
      </c>
    </row>
    <row r="15" spans="1:6" ht="12.75">
      <c r="A15" s="17"/>
      <c r="B15" s="89" t="s">
        <v>90</v>
      </c>
      <c r="C15" s="3"/>
      <c r="D15" s="3"/>
      <c r="E15" s="3"/>
      <c r="F15" s="58">
        <f>SUM(F12:F14)</f>
        <v>38620</v>
      </c>
    </row>
    <row r="16" spans="1:7" ht="25.5" customHeight="1">
      <c r="A16" s="88" t="s">
        <v>5</v>
      </c>
      <c r="B16" s="91" t="s">
        <v>6</v>
      </c>
      <c r="C16" s="84" t="s">
        <v>0</v>
      </c>
      <c r="D16" s="84" t="s">
        <v>1</v>
      </c>
      <c r="E16" s="84" t="s">
        <v>96</v>
      </c>
      <c r="F16" s="85" t="s">
        <v>11</v>
      </c>
      <c r="G16" s="92"/>
    </row>
    <row r="17" spans="1:7" ht="12.75">
      <c r="A17" s="84"/>
      <c r="B17" s="93" t="s">
        <v>99</v>
      </c>
      <c r="C17" s="140">
        <v>0.064</v>
      </c>
      <c r="D17" s="23">
        <v>17.9</v>
      </c>
      <c r="E17" s="23">
        <v>158.4</v>
      </c>
      <c r="F17" s="94">
        <f>D17*E17</f>
        <v>2835.3599999999997</v>
      </c>
      <c r="G17" s="95"/>
    </row>
    <row r="18" spans="1:7" ht="15.75">
      <c r="A18" s="88"/>
      <c r="B18" s="93" t="s">
        <v>97</v>
      </c>
      <c r="C18" s="129">
        <v>0.064</v>
      </c>
      <c r="D18" s="23">
        <v>17.9</v>
      </c>
      <c r="E18" s="23">
        <v>475.2</v>
      </c>
      <c r="F18" s="94">
        <f>D18*E18</f>
        <v>8506.08</v>
      </c>
      <c r="G18" s="95"/>
    </row>
    <row r="19" spans="1:7" ht="15.75">
      <c r="A19" s="88"/>
      <c r="B19" s="89" t="s">
        <v>95</v>
      </c>
      <c r="C19" s="21"/>
      <c r="D19" s="21"/>
      <c r="E19" s="21"/>
      <c r="F19" s="58">
        <f>SUM(F17:F18)</f>
        <v>11341.439999999999</v>
      </c>
      <c r="G19" s="95"/>
    </row>
    <row r="20" spans="1:7" ht="38.25">
      <c r="A20" s="26" t="s">
        <v>9</v>
      </c>
      <c r="B20" s="24" t="s">
        <v>8</v>
      </c>
      <c r="C20" s="30" t="s">
        <v>0</v>
      </c>
      <c r="D20" s="29" t="s">
        <v>1</v>
      </c>
      <c r="E20" s="29" t="s">
        <v>2</v>
      </c>
      <c r="F20" s="85" t="s">
        <v>11</v>
      </c>
      <c r="G20" s="95"/>
    </row>
    <row r="21" spans="1:7" ht="15.75">
      <c r="A21" s="88"/>
      <c r="B21" s="4" t="s">
        <v>108</v>
      </c>
      <c r="C21" s="3" t="s">
        <v>42</v>
      </c>
      <c r="D21" s="20">
        <v>500</v>
      </c>
      <c r="E21" s="3">
        <v>8</v>
      </c>
      <c r="F21" s="94">
        <f>D21*E21</f>
        <v>4000</v>
      </c>
      <c r="G21" s="95"/>
    </row>
    <row r="22" spans="1:7" ht="12.75">
      <c r="A22" s="84"/>
      <c r="B22" s="216" t="s">
        <v>13</v>
      </c>
      <c r="C22" s="216"/>
      <c r="D22" s="216"/>
      <c r="E22" s="216"/>
      <c r="F22" s="13">
        <f>SUM(F21)</f>
        <v>4000</v>
      </c>
      <c r="G22" s="95"/>
    </row>
    <row r="23" spans="1:6" s="5" customFormat="1" ht="12.75">
      <c r="A23" s="3"/>
      <c r="B23" s="3"/>
      <c r="C23" s="3"/>
      <c r="D23" s="20"/>
      <c r="E23" s="3"/>
      <c r="F23" s="20"/>
    </row>
    <row r="24" spans="1:6" ht="12.75">
      <c r="A24" s="3"/>
      <c r="B24" s="207" t="s">
        <v>14</v>
      </c>
      <c r="C24" s="208"/>
      <c r="D24" s="208"/>
      <c r="E24" s="209"/>
      <c r="F24" s="58">
        <f>F15+F19+F22</f>
        <v>53961.44</v>
      </c>
    </row>
    <row r="25" ht="12.75" customHeight="1">
      <c r="G25" s="19"/>
    </row>
    <row r="26" ht="12.75">
      <c r="A26" s="5"/>
    </row>
    <row r="27" ht="12.75">
      <c r="G27" s="9"/>
    </row>
  </sheetData>
  <sheetProtection/>
  <mergeCells count="3">
    <mergeCell ref="B24:E24"/>
    <mergeCell ref="B4:F4"/>
    <mergeCell ref="B22:E22"/>
  </mergeCells>
  <printOptions/>
  <pageMargins left="0.75" right="0.75" top="1" bottom="1" header="0.5" footer="0.5"/>
  <pageSetup horizontalDpi="600" verticalDpi="600" orientation="portrait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57421875" style="0" bestFit="1" customWidth="1"/>
    <col min="2" max="2" width="44.00390625" style="0" customWidth="1"/>
    <col min="3" max="3" width="14.00390625" style="0" bestFit="1" customWidth="1"/>
    <col min="4" max="4" width="8.00390625" style="0" bestFit="1" customWidth="1"/>
    <col min="5" max="5" width="9.28125" style="0" bestFit="1" customWidth="1"/>
    <col min="6" max="6" width="12.421875" style="0" customWidth="1"/>
  </cols>
  <sheetData>
    <row r="3" spans="2:7" ht="15">
      <c r="B3" s="215" t="s">
        <v>71</v>
      </c>
      <c r="C3" s="215"/>
      <c r="D3" s="215"/>
      <c r="E3" s="215"/>
      <c r="F3" s="215"/>
      <c r="G3" s="49"/>
    </row>
    <row r="5" ht="12.75">
      <c r="B5" s="5"/>
    </row>
    <row r="7" spans="1:6" ht="15.75">
      <c r="A7" s="71" t="s">
        <v>4</v>
      </c>
      <c r="B7" s="22" t="s">
        <v>7</v>
      </c>
      <c r="C7" s="3"/>
      <c r="D7" s="3"/>
      <c r="E7" s="3"/>
      <c r="F7" s="3"/>
    </row>
    <row r="8" spans="1:6" ht="25.5">
      <c r="A8" s="74"/>
      <c r="B8" s="16" t="s">
        <v>82</v>
      </c>
      <c r="C8" s="17" t="s">
        <v>43</v>
      </c>
      <c r="D8" s="17" t="s">
        <v>1</v>
      </c>
      <c r="E8" s="17" t="s">
        <v>3</v>
      </c>
      <c r="F8" s="42" t="s">
        <v>50</v>
      </c>
    </row>
    <row r="9" spans="1:7" ht="12.75">
      <c r="A9" s="72"/>
      <c r="B9" s="3" t="s">
        <v>83</v>
      </c>
      <c r="C9" s="21">
        <v>61</v>
      </c>
      <c r="D9" s="23">
        <v>5.3</v>
      </c>
      <c r="E9" s="21">
        <v>52</v>
      </c>
      <c r="F9" s="23">
        <f>C9*D9*E9</f>
        <v>16811.600000000002</v>
      </c>
      <c r="G9" s="54"/>
    </row>
    <row r="10" spans="1:7" ht="12.75">
      <c r="A10" s="72"/>
      <c r="B10" s="3" t="s">
        <v>92</v>
      </c>
      <c r="C10" s="21">
        <v>2</v>
      </c>
      <c r="D10" s="23">
        <v>12.5</v>
      </c>
      <c r="E10" s="21">
        <v>12</v>
      </c>
      <c r="F10" s="23">
        <f>C10*D10*E10</f>
        <v>300</v>
      </c>
      <c r="G10" s="54"/>
    </row>
    <row r="11" spans="1:8" ht="12.75">
      <c r="A11" s="72"/>
      <c r="B11" s="35" t="s">
        <v>93</v>
      </c>
      <c r="C11" s="21">
        <v>42</v>
      </c>
      <c r="D11" s="111">
        <v>0.49</v>
      </c>
      <c r="E11" s="112">
        <v>52</v>
      </c>
      <c r="F11" s="23">
        <f>C11*D11*E11</f>
        <v>1070.1599999999999</v>
      </c>
      <c r="G11" s="39"/>
      <c r="H11" s="5"/>
    </row>
    <row r="12" spans="1:7" ht="12.75">
      <c r="A12" s="72"/>
      <c r="B12" s="6" t="s">
        <v>91</v>
      </c>
      <c r="C12" s="21"/>
      <c r="D12" s="23"/>
      <c r="E12" s="21"/>
      <c r="F12" s="58">
        <f>SUM(F9:F11)</f>
        <v>18181.760000000002</v>
      </c>
      <c r="G12" s="54"/>
    </row>
    <row r="13" spans="1:7" ht="25.5">
      <c r="A13" s="60" t="s">
        <v>5</v>
      </c>
      <c r="B13" s="91" t="s">
        <v>6</v>
      </c>
      <c r="C13" s="84" t="s">
        <v>0</v>
      </c>
      <c r="D13" s="84" t="s">
        <v>1</v>
      </c>
      <c r="E13" s="84" t="s">
        <v>96</v>
      </c>
      <c r="F13" s="85" t="s">
        <v>11</v>
      </c>
      <c r="G13" s="95"/>
    </row>
    <row r="14" spans="1:7" ht="15.75">
      <c r="A14" s="60"/>
      <c r="B14" s="98" t="s">
        <v>99</v>
      </c>
      <c r="C14" s="141">
        <v>0.0241</v>
      </c>
      <c r="D14" s="103">
        <v>17.9</v>
      </c>
      <c r="E14" s="103">
        <v>59.65</v>
      </c>
      <c r="F14" s="142">
        <f>D14*E14</f>
        <v>1067.735</v>
      </c>
      <c r="G14" s="95"/>
    </row>
    <row r="15" spans="1:7" ht="15">
      <c r="A15" s="78"/>
      <c r="B15" s="93" t="s">
        <v>103</v>
      </c>
      <c r="C15" s="129">
        <v>0.0241</v>
      </c>
      <c r="D15" s="23">
        <v>17.9</v>
      </c>
      <c r="E15" s="23">
        <v>178.92</v>
      </c>
      <c r="F15" s="143">
        <f>D15*E15</f>
        <v>3202.6679999999997</v>
      </c>
      <c r="G15" s="95"/>
    </row>
    <row r="16" spans="1:7" ht="12.75">
      <c r="A16" s="72"/>
      <c r="B16" s="89" t="s">
        <v>95</v>
      </c>
      <c r="C16" s="21"/>
      <c r="D16" s="21"/>
      <c r="E16" s="21"/>
      <c r="F16" s="58">
        <f>SUM(F14:F15)</f>
        <v>4270.402999999999</v>
      </c>
      <c r="G16" s="95"/>
    </row>
    <row r="17" spans="1:7" ht="30.75" customHeight="1">
      <c r="A17" s="71" t="s">
        <v>9</v>
      </c>
      <c r="B17" s="148" t="s">
        <v>8</v>
      </c>
      <c r="C17" s="84" t="s">
        <v>0</v>
      </c>
      <c r="D17" s="84" t="s">
        <v>1</v>
      </c>
      <c r="E17" s="84" t="s">
        <v>3</v>
      </c>
      <c r="F17" s="85" t="s">
        <v>11</v>
      </c>
      <c r="G17" s="95"/>
    </row>
    <row r="18" spans="1:7" ht="15.75">
      <c r="A18" s="26"/>
      <c r="B18" s="147" t="s">
        <v>108</v>
      </c>
      <c r="C18" s="21" t="s">
        <v>42</v>
      </c>
      <c r="D18" s="23">
        <v>500</v>
      </c>
      <c r="E18" s="21">
        <v>6</v>
      </c>
      <c r="F18" s="23">
        <f>D18*E18</f>
        <v>3000</v>
      </c>
      <c r="G18" s="95"/>
    </row>
    <row r="19" spans="1:7" ht="12.75">
      <c r="A19" s="3"/>
      <c r="B19" s="225" t="s">
        <v>13</v>
      </c>
      <c r="C19" s="228"/>
      <c r="D19" s="228"/>
      <c r="E19" s="228"/>
      <c r="F19" s="58">
        <f>SUM(F18:F18)</f>
        <v>3000</v>
      </c>
      <c r="G19" s="95"/>
    </row>
    <row r="20" spans="1:7" ht="12.75">
      <c r="A20" s="3"/>
      <c r="B20" s="21"/>
      <c r="C20" s="21"/>
      <c r="D20" s="21"/>
      <c r="E20" s="21"/>
      <c r="F20" s="21"/>
      <c r="G20" s="95"/>
    </row>
    <row r="21" spans="1:7" ht="12.75" customHeight="1">
      <c r="A21" s="3"/>
      <c r="B21" s="219" t="s">
        <v>33</v>
      </c>
      <c r="C21" s="219"/>
      <c r="D21" s="219"/>
      <c r="E21" s="219"/>
      <c r="F21" s="58">
        <f>F12+F16+F19</f>
        <v>25452.163</v>
      </c>
      <c r="G21" s="95"/>
    </row>
    <row r="22" spans="1:7" ht="12.75">
      <c r="A22" s="5"/>
      <c r="B22" s="39"/>
      <c r="C22" s="39"/>
      <c r="D22" s="39"/>
      <c r="E22" s="39"/>
      <c r="F22" s="39"/>
      <c r="G22" s="95"/>
    </row>
    <row r="23" spans="2:7" ht="12.75">
      <c r="B23" s="95"/>
      <c r="C23" s="95"/>
      <c r="D23" s="95"/>
      <c r="E23" s="95"/>
      <c r="F23" s="95"/>
      <c r="G23" s="95"/>
    </row>
    <row r="24" ht="12.75">
      <c r="A24" s="5"/>
    </row>
  </sheetData>
  <sheetProtection/>
  <mergeCells count="3">
    <mergeCell ref="B21:E21"/>
    <mergeCell ref="B19:E19"/>
    <mergeCell ref="B3:F3"/>
  </mergeCells>
  <printOptions/>
  <pageMargins left="0.75" right="0.75" top="1" bottom="1" header="0.5" footer="0.5"/>
  <pageSetup horizontalDpi="600" verticalDpi="600" orientation="portrait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J39"/>
  <sheetViews>
    <sheetView zoomScale="85" zoomScaleNormal="85" zoomScalePageLayoutView="0" workbookViewId="0" topLeftCell="A1">
      <selection activeCell="F18" sqref="F18"/>
    </sheetView>
  </sheetViews>
  <sheetFormatPr defaultColWidth="9.140625" defaultRowHeight="12.75"/>
  <cols>
    <col min="1" max="1" width="3.421875" style="0" bestFit="1" customWidth="1"/>
    <col min="2" max="2" width="44.421875" style="0" customWidth="1"/>
    <col min="3" max="3" width="13.8515625" style="0" bestFit="1" customWidth="1"/>
    <col min="6" max="6" width="14.8515625" style="0" customWidth="1"/>
    <col min="9" max="9" width="8.00390625" style="0" bestFit="1" customWidth="1"/>
    <col min="10" max="10" width="18.8515625" style="0" customWidth="1"/>
  </cols>
  <sheetData>
    <row r="3" spans="2:7" ht="15">
      <c r="B3" s="215" t="s">
        <v>72</v>
      </c>
      <c r="C3" s="215"/>
      <c r="D3" s="215"/>
      <c r="E3" s="215"/>
      <c r="F3" s="215"/>
      <c r="G3" s="31"/>
    </row>
    <row r="4" spans="2:7" ht="15">
      <c r="B4" s="31"/>
      <c r="C4" s="31"/>
      <c r="D4" s="31"/>
      <c r="E4" s="31"/>
      <c r="F4" s="31"/>
      <c r="G4" s="31"/>
    </row>
    <row r="5" ht="12.75">
      <c r="B5" s="5"/>
    </row>
    <row r="6" ht="12.75">
      <c r="B6" s="5"/>
    </row>
    <row r="7" ht="12.75">
      <c r="B7" s="5"/>
    </row>
    <row r="8" ht="12.75">
      <c r="B8" s="39"/>
    </row>
    <row r="9" spans="1:10" ht="15.75">
      <c r="A9" s="74" t="s">
        <v>4</v>
      </c>
      <c r="B9" s="22" t="s">
        <v>7</v>
      </c>
      <c r="C9" s="3"/>
      <c r="D9" s="3"/>
      <c r="E9" s="3"/>
      <c r="F9" s="3"/>
      <c r="J9" s="41"/>
    </row>
    <row r="10" spans="1:7" ht="25.5">
      <c r="A10" s="16"/>
      <c r="B10" s="16" t="s">
        <v>82</v>
      </c>
      <c r="C10" s="17" t="s">
        <v>43</v>
      </c>
      <c r="D10" s="17" t="s">
        <v>1</v>
      </c>
      <c r="E10" s="17" t="s">
        <v>3</v>
      </c>
      <c r="F10" s="42" t="s">
        <v>50</v>
      </c>
      <c r="G10" s="38"/>
    </row>
    <row r="11" spans="1:7" ht="15">
      <c r="A11" s="79"/>
      <c r="B11" s="3" t="s">
        <v>83</v>
      </c>
      <c r="C11" s="21">
        <v>10</v>
      </c>
      <c r="D11" s="23">
        <v>5.3</v>
      </c>
      <c r="E11" s="21">
        <v>52</v>
      </c>
      <c r="F11" s="23">
        <f>C11*D11*E11</f>
        <v>2756</v>
      </c>
      <c r="G11" s="56"/>
    </row>
    <row r="12" spans="1:7" ht="15">
      <c r="A12" s="79"/>
      <c r="B12" s="2" t="s">
        <v>92</v>
      </c>
      <c r="C12" s="21">
        <v>2</v>
      </c>
      <c r="D12" s="23">
        <v>12.5</v>
      </c>
      <c r="E12" s="21">
        <v>12</v>
      </c>
      <c r="F12" s="23">
        <f>C12*D12*E12</f>
        <v>300</v>
      </c>
      <c r="G12" s="56"/>
    </row>
    <row r="13" spans="1:7" ht="15">
      <c r="A13" s="79"/>
      <c r="B13" s="3" t="s">
        <v>94</v>
      </c>
      <c r="C13" s="21">
        <v>473</v>
      </c>
      <c r="D13" s="23">
        <v>0.49</v>
      </c>
      <c r="E13" s="21">
        <v>52</v>
      </c>
      <c r="F13" s="23">
        <f>C13*D13*E13</f>
        <v>12052.039999999999</v>
      </c>
      <c r="G13" s="56"/>
    </row>
    <row r="14" spans="1:7" ht="15">
      <c r="A14" s="79"/>
      <c r="B14" s="217" t="s">
        <v>91</v>
      </c>
      <c r="C14" s="217"/>
      <c r="D14" s="217"/>
      <c r="E14" s="217"/>
      <c r="F14" s="58">
        <f>SUM(F11:F13)</f>
        <v>15108.039999999999</v>
      </c>
      <c r="G14" s="56"/>
    </row>
    <row r="15" spans="1:7" ht="25.5">
      <c r="A15" s="73" t="s">
        <v>5</v>
      </c>
      <c r="B15" s="91" t="s">
        <v>6</v>
      </c>
      <c r="C15" s="84" t="s">
        <v>0</v>
      </c>
      <c r="D15" s="84" t="s">
        <v>1</v>
      </c>
      <c r="E15" s="84" t="s">
        <v>96</v>
      </c>
      <c r="F15" s="85" t="s">
        <v>11</v>
      </c>
      <c r="G15" s="95"/>
    </row>
    <row r="16" spans="1:7" ht="14.25" customHeight="1">
      <c r="A16" s="73"/>
      <c r="B16" s="98" t="s">
        <v>98</v>
      </c>
      <c r="C16" s="159">
        <v>0.0221</v>
      </c>
      <c r="D16" s="160">
        <v>17.9</v>
      </c>
      <c r="E16" s="160">
        <v>54.6975</v>
      </c>
      <c r="F16" s="143">
        <f>D16*E16</f>
        <v>979.0852499999999</v>
      </c>
      <c r="G16" s="95"/>
    </row>
    <row r="17" spans="1:7" ht="12.75">
      <c r="A17" s="73"/>
      <c r="B17" s="93" t="s">
        <v>102</v>
      </c>
      <c r="C17" s="129">
        <v>0.0221</v>
      </c>
      <c r="D17" s="23">
        <v>17.9</v>
      </c>
      <c r="E17" s="23">
        <v>164.07</v>
      </c>
      <c r="F17" s="94">
        <f>D17*E17</f>
        <v>2936.8529999999996</v>
      </c>
      <c r="G17" s="95"/>
    </row>
    <row r="18" spans="1:7" ht="12.75">
      <c r="A18" s="75"/>
      <c r="B18" s="21" t="s">
        <v>19</v>
      </c>
      <c r="C18" s="21"/>
      <c r="D18" s="21"/>
      <c r="E18" s="21"/>
      <c r="F18" s="58">
        <f>SUM(F16:F17)</f>
        <v>3915.9382499999992</v>
      </c>
      <c r="G18" s="95"/>
    </row>
    <row r="19" spans="1:7" ht="27.75" customHeight="1">
      <c r="A19" s="60" t="s">
        <v>9</v>
      </c>
      <c r="B19" s="148" t="s">
        <v>8</v>
      </c>
      <c r="C19" s="84" t="s">
        <v>0</v>
      </c>
      <c r="D19" s="84" t="s">
        <v>1</v>
      </c>
      <c r="E19" s="84" t="s">
        <v>3</v>
      </c>
      <c r="F19" s="85" t="s">
        <v>11</v>
      </c>
      <c r="G19" s="95"/>
    </row>
    <row r="20" spans="1:7" ht="25.5" customHeight="1">
      <c r="A20" s="60"/>
      <c r="B20" s="147" t="s">
        <v>108</v>
      </c>
      <c r="C20" s="21" t="s">
        <v>42</v>
      </c>
      <c r="D20" s="23">
        <v>500</v>
      </c>
      <c r="E20" s="21">
        <v>6</v>
      </c>
      <c r="F20" s="94">
        <f>D20*E20</f>
        <v>3000</v>
      </c>
      <c r="G20" s="162"/>
    </row>
    <row r="21" spans="1:7" ht="15">
      <c r="A21" s="45"/>
      <c r="B21" s="218" t="s">
        <v>13</v>
      </c>
      <c r="C21" s="218"/>
      <c r="D21" s="218"/>
      <c r="E21" s="218"/>
      <c r="F21" s="58">
        <f>SUM(F20:F20)</f>
        <v>3000</v>
      </c>
      <c r="G21" s="57"/>
    </row>
    <row r="22" spans="1:7" ht="12.75">
      <c r="A22" s="3"/>
      <c r="B22" s="21"/>
      <c r="C22" s="21"/>
      <c r="D22" s="21"/>
      <c r="E22" s="21"/>
      <c r="F22" s="21"/>
      <c r="G22" s="57"/>
    </row>
    <row r="23" spans="1:7" ht="12.75">
      <c r="A23" s="3"/>
      <c r="B23" s="219" t="s">
        <v>34</v>
      </c>
      <c r="C23" s="219"/>
      <c r="D23" s="219"/>
      <c r="E23" s="219"/>
      <c r="F23" s="58">
        <f>F14+F18+F21</f>
        <v>22023.97825</v>
      </c>
      <c r="G23" s="57"/>
    </row>
    <row r="24" spans="1:7" ht="12.75">
      <c r="A24" s="5"/>
      <c r="B24" s="39"/>
      <c r="C24" s="39"/>
      <c r="D24" s="39"/>
      <c r="E24" s="39"/>
      <c r="F24" s="39"/>
      <c r="G24" s="52"/>
    </row>
    <row r="25" spans="1:7" ht="12.75">
      <c r="A25" s="5"/>
      <c r="B25" s="39"/>
      <c r="C25" s="39"/>
      <c r="D25" s="39"/>
      <c r="E25" s="39"/>
      <c r="F25" s="39"/>
      <c r="G25" s="153"/>
    </row>
    <row r="26" ht="12.75">
      <c r="G26" s="7"/>
    </row>
    <row r="27" ht="12.75">
      <c r="G27" s="19"/>
    </row>
    <row r="30" ht="15.75">
      <c r="A30" s="43"/>
    </row>
    <row r="31" ht="12.75">
      <c r="A31" s="5"/>
    </row>
    <row r="32" ht="12.75">
      <c r="A32" s="5"/>
    </row>
    <row r="33" ht="15.75">
      <c r="A33" s="44"/>
    </row>
    <row r="34" ht="15.75">
      <c r="A34" s="43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</sheetData>
  <sheetProtection/>
  <mergeCells count="4">
    <mergeCell ref="B3:F3"/>
    <mergeCell ref="B23:E23"/>
    <mergeCell ref="B21:E21"/>
    <mergeCell ref="B14:E14"/>
  </mergeCells>
  <printOptions/>
  <pageMargins left="0.75" right="0.75" top="1" bottom="1" header="0.5" footer="0.5"/>
  <pageSetup horizontalDpi="600" verticalDpi="600" orientation="portrait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421875" style="0" bestFit="1" customWidth="1"/>
    <col min="2" max="2" width="44.57421875" style="0" customWidth="1"/>
    <col min="3" max="3" width="13.8515625" style="0" bestFit="1" customWidth="1"/>
    <col min="6" max="6" width="13.140625" style="0" customWidth="1"/>
  </cols>
  <sheetData>
    <row r="3" spans="2:7" ht="15">
      <c r="B3" s="215" t="s">
        <v>73</v>
      </c>
      <c r="C3" s="215"/>
      <c r="D3" s="215"/>
      <c r="E3" s="215"/>
      <c r="F3" s="215"/>
      <c r="G3" s="49"/>
    </row>
    <row r="5" ht="12.75">
      <c r="B5" s="5"/>
    </row>
    <row r="7" spans="1:6" ht="15.75">
      <c r="A7" s="71" t="s">
        <v>4</v>
      </c>
      <c r="B7" s="46" t="s">
        <v>7</v>
      </c>
      <c r="C7" s="34"/>
      <c r="D7" s="34"/>
      <c r="E7" s="34"/>
      <c r="F7" s="33"/>
    </row>
    <row r="8" spans="1:6" ht="25.5">
      <c r="A8" s="74"/>
      <c r="B8" s="16" t="s">
        <v>82</v>
      </c>
      <c r="C8" s="17" t="s">
        <v>43</v>
      </c>
      <c r="D8" s="17" t="s">
        <v>1</v>
      </c>
      <c r="E8" s="17" t="s">
        <v>3</v>
      </c>
      <c r="F8" s="42" t="s">
        <v>50</v>
      </c>
    </row>
    <row r="9" spans="1:6" ht="12.75">
      <c r="A9" s="72"/>
      <c r="B9" s="3" t="s">
        <v>83</v>
      </c>
      <c r="C9" s="21">
        <v>48</v>
      </c>
      <c r="D9" s="23">
        <v>5.3</v>
      </c>
      <c r="E9" s="53">
        <v>52</v>
      </c>
      <c r="F9" s="23">
        <f>C9*D9*E9</f>
        <v>13228.8</v>
      </c>
    </row>
    <row r="10" spans="1:7" ht="12.75">
      <c r="A10" s="72"/>
      <c r="B10" s="2" t="s">
        <v>124</v>
      </c>
      <c r="C10" s="21">
        <v>3</v>
      </c>
      <c r="D10" s="23">
        <v>0.49</v>
      </c>
      <c r="E10" s="53">
        <v>52</v>
      </c>
      <c r="F10" s="23">
        <f>C10*D10*E10</f>
        <v>76.44</v>
      </c>
      <c r="G10" s="47"/>
    </row>
    <row r="11" spans="1:7" ht="12.75">
      <c r="A11" s="72"/>
      <c r="B11" s="207" t="s">
        <v>91</v>
      </c>
      <c r="C11" s="208"/>
      <c r="D11" s="208"/>
      <c r="E11" s="209"/>
      <c r="F11" s="58">
        <f>SUM(F9:F10)</f>
        <v>13305.24</v>
      </c>
      <c r="G11" s="47"/>
    </row>
    <row r="12" spans="1:7" ht="25.5">
      <c r="A12" s="71" t="s">
        <v>5</v>
      </c>
      <c r="B12" s="91" t="s">
        <v>6</v>
      </c>
      <c r="C12" s="84" t="s">
        <v>0</v>
      </c>
      <c r="D12" s="84" t="s">
        <v>1</v>
      </c>
      <c r="E12" s="84" t="s">
        <v>96</v>
      </c>
      <c r="F12" s="85" t="s">
        <v>11</v>
      </c>
      <c r="G12" s="95"/>
    </row>
    <row r="13" spans="1:7" ht="15.75">
      <c r="A13" s="71"/>
      <c r="B13" s="98" t="s">
        <v>99</v>
      </c>
      <c r="C13" s="159">
        <v>0.018</v>
      </c>
      <c r="D13" s="160">
        <v>17.9</v>
      </c>
      <c r="E13" s="160">
        <v>44.55</v>
      </c>
      <c r="F13" s="143">
        <f>D13*E13</f>
        <v>797.4449999999999</v>
      </c>
      <c r="G13" s="95"/>
    </row>
    <row r="14" spans="1:7" ht="12.75">
      <c r="A14" s="37"/>
      <c r="B14" s="93" t="s">
        <v>103</v>
      </c>
      <c r="C14" s="129">
        <v>0.018</v>
      </c>
      <c r="D14" s="23">
        <v>17.9</v>
      </c>
      <c r="E14" s="23">
        <v>133.65</v>
      </c>
      <c r="F14" s="94">
        <f>D14*E14</f>
        <v>2392.335</v>
      </c>
      <c r="G14" s="95"/>
    </row>
    <row r="15" spans="1:7" ht="12.75">
      <c r="A15" s="72"/>
      <c r="B15" s="151" t="s">
        <v>95</v>
      </c>
      <c r="C15" s="95"/>
      <c r="D15" s="95"/>
      <c r="E15" s="95"/>
      <c r="F15" s="152">
        <f>SUM(F13:F14)</f>
        <v>3189.7799999999997</v>
      </c>
      <c r="G15" s="95"/>
    </row>
    <row r="16" spans="1:7" ht="28.5" customHeight="1">
      <c r="A16" s="71" t="s">
        <v>9</v>
      </c>
      <c r="B16" s="148" t="s">
        <v>8</v>
      </c>
      <c r="C16" s="84" t="s">
        <v>0</v>
      </c>
      <c r="D16" s="84" t="s">
        <v>1</v>
      </c>
      <c r="E16" s="84" t="s">
        <v>3</v>
      </c>
      <c r="F16" s="85" t="s">
        <v>11</v>
      </c>
      <c r="G16" s="95"/>
    </row>
    <row r="17" spans="1:7" ht="12.75">
      <c r="A17" s="32"/>
      <c r="B17" s="100" t="s">
        <v>108</v>
      </c>
      <c r="C17" s="21" t="s">
        <v>42</v>
      </c>
      <c r="D17" s="23">
        <v>500</v>
      </c>
      <c r="E17" s="21">
        <v>6</v>
      </c>
      <c r="F17" s="23">
        <f>D17*E17</f>
        <v>3000</v>
      </c>
      <c r="G17" s="95"/>
    </row>
    <row r="18" spans="1:7" ht="12.75">
      <c r="A18" s="29"/>
      <c r="B18" s="229" t="s">
        <v>13</v>
      </c>
      <c r="C18" s="220"/>
      <c r="D18" s="220"/>
      <c r="E18" s="221"/>
      <c r="F18" s="58">
        <f>SUM(F17:F17)</f>
        <v>3000</v>
      </c>
      <c r="G18" s="95"/>
    </row>
    <row r="19" spans="1:7" ht="12.75">
      <c r="A19" s="29"/>
      <c r="B19" s="95"/>
      <c r="C19" s="95"/>
      <c r="D19" s="95"/>
      <c r="E19" s="95"/>
      <c r="F19" s="95"/>
      <c r="G19" s="95"/>
    </row>
    <row r="20" spans="1:7" ht="12.75">
      <c r="A20" s="3"/>
      <c r="B20" s="222" t="s">
        <v>35</v>
      </c>
      <c r="C20" s="223"/>
      <c r="D20" s="223"/>
      <c r="E20" s="223"/>
      <c r="F20" s="58">
        <f>F11+F15+F18</f>
        <v>19495.02</v>
      </c>
      <c r="G20" s="95"/>
    </row>
    <row r="21" spans="1:7" ht="12.75">
      <c r="A21" s="3"/>
      <c r="B21" s="95"/>
      <c r="C21" s="95"/>
      <c r="D21" s="95"/>
      <c r="E21" s="95"/>
      <c r="F21" s="95"/>
      <c r="G21" s="92"/>
    </row>
    <row r="22" spans="2:7" ht="12.75">
      <c r="B22" s="95"/>
      <c r="C22" s="95"/>
      <c r="D22" s="95"/>
      <c r="E22" s="95"/>
      <c r="F22" s="95"/>
      <c r="G22" s="95"/>
    </row>
    <row r="23" spans="2:7" ht="12.75">
      <c r="B23" s="95"/>
      <c r="C23" s="95"/>
      <c r="D23" s="95"/>
      <c r="E23" s="95"/>
      <c r="F23" s="95"/>
      <c r="G23" s="95"/>
    </row>
    <row r="24" spans="2:7" ht="12.75">
      <c r="B24" s="95"/>
      <c r="C24" s="95"/>
      <c r="D24" s="95"/>
      <c r="E24" s="95"/>
      <c r="F24" s="95"/>
      <c r="G24" s="95"/>
    </row>
  </sheetData>
  <sheetProtection/>
  <mergeCells count="4">
    <mergeCell ref="B18:E18"/>
    <mergeCell ref="B20:E20"/>
    <mergeCell ref="B11:E11"/>
    <mergeCell ref="B3:F3"/>
  </mergeCells>
  <printOptions/>
  <pageMargins left="0.75" right="0.75" top="1" bottom="1" header="0.5" footer="0.5"/>
  <pageSetup horizontalDpi="600" verticalDpi="600" orientation="portrait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.421875" style="0" bestFit="1" customWidth="1"/>
    <col min="2" max="2" width="43.57421875" style="0" customWidth="1"/>
    <col min="3" max="3" width="13.8515625" style="0" bestFit="1" customWidth="1"/>
    <col min="6" max="6" width="12.57421875" style="0" customWidth="1"/>
  </cols>
  <sheetData>
    <row r="3" spans="2:7" ht="15">
      <c r="B3" s="215" t="s">
        <v>74</v>
      </c>
      <c r="C3" s="215"/>
      <c r="D3" s="215"/>
      <c r="E3" s="215"/>
      <c r="F3" s="215"/>
      <c r="G3" s="49"/>
    </row>
    <row r="5" ht="12.75">
      <c r="B5" s="5"/>
    </row>
    <row r="7" spans="1:6" ht="15.75">
      <c r="A7" s="71" t="s">
        <v>4</v>
      </c>
      <c r="B7" s="46" t="s">
        <v>7</v>
      </c>
      <c r="C7" s="34"/>
      <c r="D7" s="34"/>
      <c r="E7" s="34"/>
      <c r="F7" s="33"/>
    </row>
    <row r="8" spans="1:6" ht="25.5">
      <c r="A8" s="74"/>
      <c r="B8" s="16" t="s">
        <v>82</v>
      </c>
      <c r="C8" s="17" t="s">
        <v>43</v>
      </c>
      <c r="D8" s="17" t="s">
        <v>1</v>
      </c>
      <c r="E8" s="17" t="s">
        <v>3</v>
      </c>
      <c r="F8" s="42" t="s">
        <v>50</v>
      </c>
    </row>
    <row r="9" spans="1:7" ht="12.75">
      <c r="A9" s="75"/>
      <c r="B9" s="3" t="s">
        <v>83</v>
      </c>
      <c r="C9" s="21">
        <v>38</v>
      </c>
      <c r="D9" s="23">
        <v>5.3</v>
      </c>
      <c r="E9" s="53">
        <v>52</v>
      </c>
      <c r="F9" s="23">
        <f>C9*D9*E9</f>
        <v>10472.800000000001</v>
      </c>
      <c r="G9" s="47"/>
    </row>
    <row r="10" spans="1:7" ht="12.75">
      <c r="A10" s="75"/>
      <c r="B10" s="207" t="s">
        <v>91</v>
      </c>
      <c r="C10" s="208"/>
      <c r="D10" s="208"/>
      <c r="E10" s="209"/>
      <c r="F10" s="58">
        <f>SUM(F9)</f>
        <v>10472.800000000001</v>
      </c>
      <c r="G10" s="47"/>
    </row>
    <row r="11" spans="1:7" ht="24.75" customHeight="1">
      <c r="A11" s="71" t="s">
        <v>5</v>
      </c>
      <c r="B11" s="91" t="s">
        <v>6</v>
      </c>
      <c r="C11" s="84" t="s">
        <v>0</v>
      </c>
      <c r="D11" s="84" t="s">
        <v>1</v>
      </c>
      <c r="E11" s="84" t="s">
        <v>96</v>
      </c>
      <c r="F11" s="85" t="s">
        <v>11</v>
      </c>
      <c r="G11" s="95"/>
    </row>
    <row r="12" spans="1:7" ht="15.75">
      <c r="A12" s="71"/>
      <c r="B12" s="98" t="s">
        <v>99</v>
      </c>
      <c r="C12" s="159">
        <v>0.0066</v>
      </c>
      <c r="D12" s="160">
        <v>17.9</v>
      </c>
      <c r="E12" s="160">
        <v>16.35</v>
      </c>
      <c r="F12" s="143">
        <f>D12*E12</f>
        <v>292.665</v>
      </c>
      <c r="G12" s="95"/>
    </row>
    <row r="13" spans="1:7" ht="12.75">
      <c r="A13" s="37"/>
      <c r="B13" s="93" t="s">
        <v>97</v>
      </c>
      <c r="C13" s="129">
        <v>0.0066</v>
      </c>
      <c r="D13" s="23">
        <v>17.9</v>
      </c>
      <c r="E13" s="23">
        <v>49.05</v>
      </c>
      <c r="F13" s="94">
        <f>D13*E13</f>
        <v>877.9949999999999</v>
      </c>
      <c r="G13" s="95"/>
    </row>
    <row r="14" spans="1:7" ht="12.75">
      <c r="A14" s="72"/>
      <c r="B14" s="151" t="s">
        <v>95</v>
      </c>
      <c r="C14" s="95"/>
      <c r="D14" s="95"/>
      <c r="E14" s="95"/>
      <c r="F14" s="152">
        <f>SUM(F12:F13)</f>
        <v>1170.6599999999999</v>
      </c>
      <c r="G14" s="95"/>
    </row>
    <row r="15" spans="1:7" ht="27" customHeight="1">
      <c r="A15" s="71" t="s">
        <v>9</v>
      </c>
      <c r="B15" s="148" t="s">
        <v>8</v>
      </c>
      <c r="C15" s="84" t="s">
        <v>0</v>
      </c>
      <c r="D15" s="84" t="s">
        <v>1</v>
      </c>
      <c r="E15" s="84" t="s">
        <v>3</v>
      </c>
      <c r="F15" s="85" t="s">
        <v>11</v>
      </c>
      <c r="G15" s="95"/>
    </row>
    <row r="16" spans="1:7" ht="15.75">
      <c r="A16" s="26"/>
      <c r="B16" s="100" t="s">
        <v>108</v>
      </c>
      <c r="C16" s="21" t="s">
        <v>42</v>
      </c>
      <c r="D16" s="23">
        <v>500</v>
      </c>
      <c r="E16" s="21">
        <v>6</v>
      </c>
      <c r="F16" s="23">
        <f>D16*E16</f>
        <v>3000</v>
      </c>
      <c r="G16" s="95"/>
    </row>
    <row r="17" spans="1:7" ht="12.75">
      <c r="A17" s="29"/>
      <c r="B17" s="229" t="s">
        <v>13</v>
      </c>
      <c r="C17" s="220"/>
      <c r="D17" s="220"/>
      <c r="E17" s="221"/>
      <c r="F17" s="58">
        <f>SUM(F16:F16)</f>
        <v>3000</v>
      </c>
      <c r="G17" s="95"/>
    </row>
    <row r="18" spans="1:7" ht="12.75">
      <c r="A18" s="29"/>
      <c r="B18" s="95"/>
      <c r="C18" s="95"/>
      <c r="D18" s="95"/>
      <c r="E18" s="95"/>
      <c r="F18" s="95"/>
      <c r="G18" s="95"/>
    </row>
    <row r="19" spans="1:7" ht="12.75">
      <c r="A19" s="3"/>
      <c r="B19" s="222" t="s">
        <v>36</v>
      </c>
      <c r="C19" s="223"/>
      <c r="D19" s="223"/>
      <c r="E19" s="223"/>
      <c r="F19" s="58">
        <f>F10+F14+F17</f>
        <v>14643.460000000001</v>
      </c>
      <c r="G19" s="95"/>
    </row>
    <row r="20" spans="1:7" ht="12.75">
      <c r="A20" s="3"/>
      <c r="B20" s="95"/>
      <c r="C20" s="95"/>
      <c r="D20" s="95"/>
      <c r="E20" s="95"/>
      <c r="F20" s="95"/>
      <c r="G20" s="92"/>
    </row>
    <row r="21" spans="2:7" ht="12.75">
      <c r="B21" s="95"/>
      <c r="C21" s="95"/>
      <c r="D21" s="95"/>
      <c r="E21" s="95"/>
      <c r="F21" s="95"/>
      <c r="G21" s="95"/>
    </row>
    <row r="22" spans="2:7" ht="12.75">
      <c r="B22" s="95"/>
      <c r="C22" s="95"/>
      <c r="D22" s="95"/>
      <c r="E22" s="95"/>
      <c r="F22" s="95"/>
      <c r="G22" s="95"/>
    </row>
    <row r="23" spans="2:7" ht="12.75">
      <c r="B23" s="95"/>
      <c r="C23" s="95"/>
      <c r="D23" s="95"/>
      <c r="E23" s="95"/>
      <c r="F23" s="95"/>
      <c r="G23" s="95"/>
    </row>
  </sheetData>
  <sheetProtection/>
  <mergeCells count="4">
    <mergeCell ref="B17:E17"/>
    <mergeCell ref="B19:E19"/>
    <mergeCell ref="B10:E10"/>
    <mergeCell ref="B3:F3"/>
  </mergeCells>
  <printOptions/>
  <pageMargins left="0.75" right="0.75" top="1" bottom="1" header="0.5" footer="0.5"/>
  <pageSetup horizontalDpi="600" verticalDpi="600" orientation="portrait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.421875" style="0" bestFit="1" customWidth="1"/>
    <col min="2" max="2" width="44.00390625" style="0" customWidth="1"/>
    <col min="3" max="3" width="13.8515625" style="0" bestFit="1" customWidth="1"/>
    <col min="6" max="6" width="13.8515625" style="0" customWidth="1"/>
  </cols>
  <sheetData>
    <row r="3" spans="2:7" ht="15">
      <c r="B3" s="215" t="s">
        <v>75</v>
      </c>
      <c r="C3" s="215"/>
      <c r="D3" s="215"/>
      <c r="E3" s="215"/>
      <c r="F3" s="215"/>
      <c r="G3" s="49"/>
    </row>
    <row r="5" ht="12.75">
      <c r="B5" s="5"/>
    </row>
    <row r="7" spans="1:6" ht="15.75">
      <c r="A7" s="71" t="s">
        <v>4</v>
      </c>
      <c r="B7" s="46" t="s">
        <v>7</v>
      </c>
      <c r="C7" s="34"/>
      <c r="D7" s="34"/>
      <c r="E7" s="34"/>
      <c r="F7" s="33"/>
    </row>
    <row r="8" spans="1:7" ht="25.5">
      <c r="A8" s="74"/>
      <c r="B8" s="16" t="s">
        <v>82</v>
      </c>
      <c r="C8" s="17" t="s">
        <v>43</v>
      </c>
      <c r="D8" s="17" t="s">
        <v>1</v>
      </c>
      <c r="E8" s="40" t="s">
        <v>3</v>
      </c>
      <c r="F8" s="42" t="s">
        <v>50</v>
      </c>
      <c r="G8" s="5"/>
    </row>
    <row r="9" spans="1:7" ht="12.75">
      <c r="A9" s="75"/>
      <c r="B9" s="3" t="s">
        <v>83</v>
      </c>
      <c r="C9" s="21">
        <v>40</v>
      </c>
      <c r="D9" s="23">
        <v>5.3</v>
      </c>
      <c r="E9" s="53">
        <v>52</v>
      </c>
      <c r="F9" s="23">
        <f>C9*D9*E9</f>
        <v>11024</v>
      </c>
      <c r="G9" s="47"/>
    </row>
    <row r="10" spans="1:7" ht="12.75">
      <c r="A10" s="75"/>
      <c r="B10" s="207" t="s">
        <v>91</v>
      </c>
      <c r="C10" s="208"/>
      <c r="D10" s="208"/>
      <c r="E10" s="209"/>
      <c r="F10" s="58">
        <f>SUM(F9)</f>
        <v>11024</v>
      </c>
      <c r="G10" s="47"/>
    </row>
    <row r="11" spans="1:7" ht="25.5">
      <c r="A11" s="71" t="s">
        <v>5</v>
      </c>
      <c r="B11" s="91" t="s">
        <v>6</v>
      </c>
      <c r="C11" s="84" t="s">
        <v>0</v>
      </c>
      <c r="D11" s="84" t="s">
        <v>1</v>
      </c>
      <c r="E11" s="84" t="s">
        <v>96</v>
      </c>
      <c r="F11" s="85" t="s">
        <v>11</v>
      </c>
      <c r="G11" s="95"/>
    </row>
    <row r="12" spans="1:7" ht="15.75">
      <c r="A12" s="71"/>
      <c r="B12" s="98" t="s">
        <v>99</v>
      </c>
      <c r="C12" s="159">
        <v>0.0099</v>
      </c>
      <c r="D12" s="160">
        <v>17.9</v>
      </c>
      <c r="E12" s="160">
        <v>24.5025</v>
      </c>
      <c r="F12" s="143">
        <f>D12*E12</f>
        <v>438.59475</v>
      </c>
      <c r="G12" s="95"/>
    </row>
    <row r="13" spans="1:7" ht="12.75">
      <c r="A13" s="37"/>
      <c r="B13" s="93" t="s">
        <v>102</v>
      </c>
      <c r="C13" s="129">
        <v>0.0099</v>
      </c>
      <c r="D13" s="23">
        <v>17.9</v>
      </c>
      <c r="E13" s="23">
        <v>73.53</v>
      </c>
      <c r="F13" s="143">
        <f>D13*E13</f>
        <v>1316.187</v>
      </c>
      <c r="G13" s="95"/>
    </row>
    <row r="14" spans="1:7" ht="12.75">
      <c r="A14" s="72"/>
      <c r="B14" s="151" t="s">
        <v>95</v>
      </c>
      <c r="C14" s="95"/>
      <c r="D14" s="95"/>
      <c r="E14" s="95"/>
      <c r="F14" s="152">
        <f>SUM(F12:F13)</f>
        <v>1754.7817499999999</v>
      </c>
      <c r="G14" s="95"/>
    </row>
    <row r="15" spans="1:7" ht="27.75" customHeight="1">
      <c r="A15" s="71" t="s">
        <v>9</v>
      </c>
      <c r="B15" s="148" t="s">
        <v>8</v>
      </c>
      <c r="C15" s="84" t="s">
        <v>0</v>
      </c>
      <c r="D15" s="84" t="s">
        <v>1</v>
      </c>
      <c r="E15" s="84" t="s">
        <v>3</v>
      </c>
      <c r="F15" s="85" t="s">
        <v>11</v>
      </c>
      <c r="G15" s="95"/>
    </row>
    <row r="16" spans="1:7" ht="15.75">
      <c r="A16" s="26"/>
      <c r="B16" s="100" t="s">
        <v>108</v>
      </c>
      <c r="C16" s="21" t="s">
        <v>42</v>
      </c>
      <c r="D16" s="23">
        <v>500</v>
      </c>
      <c r="E16" s="21">
        <v>6</v>
      </c>
      <c r="F16" s="23">
        <f>D16*E16</f>
        <v>3000</v>
      </c>
      <c r="G16" s="95"/>
    </row>
    <row r="17" spans="1:7" ht="12.75">
      <c r="A17" s="29"/>
      <c r="B17" s="229" t="s">
        <v>13</v>
      </c>
      <c r="C17" s="220"/>
      <c r="D17" s="220"/>
      <c r="E17" s="221"/>
      <c r="F17" s="58">
        <f>SUM(F16:F16)</f>
        <v>3000</v>
      </c>
      <c r="G17" s="95"/>
    </row>
    <row r="18" spans="1:7" ht="12.75">
      <c r="A18" s="29"/>
      <c r="B18" s="95"/>
      <c r="C18" s="95"/>
      <c r="D18" s="95"/>
      <c r="E18" s="95"/>
      <c r="F18" s="95"/>
      <c r="G18" s="95"/>
    </row>
    <row r="19" spans="1:7" ht="12.75">
      <c r="A19" s="3"/>
      <c r="B19" s="222" t="s">
        <v>37</v>
      </c>
      <c r="C19" s="223"/>
      <c r="D19" s="223"/>
      <c r="E19" s="223"/>
      <c r="F19" s="58">
        <f>F10+F14+F17</f>
        <v>15778.78175</v>
      </c>
      <c r="G19" s="95"/>
    </row>
    <row r="20" spans="1:7" ht="12.75">
      <c r="A20" s="3"/>
      <c r="B20" s="95"/>
      <c r="C20" s="95"/>
      <c r="D20" s="95"/>
      <c r="E20" s="95"/>
      <c r="F20" s="95"/>
      <c r="G20" s="92"/>
    </row>
    <row r="21" spans="2:7" ht="12.75">
      <c r="B21" s="95"/>
      <c r="C21" s="95"/>
      <c r="D21" s="95"/>
      <c r="E21" s="95"/>
      <c r="F21" s="95"/>
      <c r="G21" s="95"/>
    </row>
    <row r="22" spans="2:7" ht="12.75">
      <c r="B22" s="95"/>
      <c r="C22" s="95"/>
      <c r="D22" s="95"/>
      <c r="E22" s="95"/>
      <c r="F22" s="95"/>
      <c r="G22" s="95"/>
    </row>
    <row r="23" spans="2:7" ht="12.75">
      <c r="B23" s="95"/>
      <c r="C23" s="95"/>
      <c r="D23" s="95"/>
      <c r="E23" s="95"/>
      <c r="F23" s="95"/>
      <c r="G23" s="95"/>
    </row>
  </sheetData>
  <sheetProtection/>
  <mergeCells count="4">
    <mergeCell ref="B17:E17"/>
    <mergeCell ref="B19:E19"/>
    <mergeCell ref="B10:E10"/>
    <mergeCell ref="B3:F3"/>
  </mergeCells>
  <printOptions/>
  <pageMargins left="0.75" right="0.75" top="1" bottom="1" header="0.5" footer="0.5"/>
  <pageSetup horizontalDpi="600" verticalDpi="600" orientation="portrait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421875" style="0" bestFit="1" customWidth="1"/>
    <col min="2" max="2" width="43.7109375" style="0" customWidth="1"/>
    <col min="3" max="3" width="13.8515625" style="0" bestFit="1" customWidth="1"/>
    <col min="6" max="6" width="12.421875" style="0" customWidth="1"/>
  </cols>
  <sheetData>
    <row r="3" spans="2:7" ht="15">
      <c r="B3" s="215" t="s">
        <v>76</v>
      </c>
      <c r="C3" s="215"/>
      <c r="D3" s="215"/>
      <c r="E3" s="215"/>
      <c r="F3" s="215"/>
      <c r="G3" s="49"/>
    </row>
    <row r="5" ht="12.75">
      <c r="B5" s="5"/>
    </row>
    <row r="6" ht="12.75">
      <c r="B6" s="5"/>
    </row>
    <row r="7" ht="12.75">
      <c r="B7" s="5"/>
    </row>
    <row r="8" spans="1:6" ht="15.75">
      <c r="A8" s="71" t="s">
        <v>4</v>
      </c>
      <c r="B8" s="22" t="s">
        <v>7</v>
      </c>
      <c r="C8" s="3"/>
      <c r="D8" s="3"/>
      <c r="E8" s="3"/>
      <c r="F8" s="3"/>
    </row>
    <row r="9" spans="1:6" ht="25.5">
      <c r="A9" s="74"/>
      <c r="B9" s="16" t="s">
        <v>82</v>
      </c>
      <c r="C9" s="17" t="s">
        <v>43</v>
      </c>
      <c r="D9" s="17" t="s">
        <v>1</v>
      </c>
      <c r="E9" s="17" t="s">
        <v>3</v>
      </c>
      <c r="F9" s="42" t="s">
        <v>50</v>
      </c>
    </row>
    <row r="10" spans="1:8" ht="12.75">
      <c r="A10" s="75"/>
      <c r="B10" s="21" t="s">
        <v>83</v>
      </c>
      <c r="C10" s="21">
        <v>50</v>
      </c>
      <c r="D10" s="23">
        <v>5.3</v>
      </c>
      <c r="E10" s="21">
        <v>52</v>
      </c>
      <c r="F10" s="103">
        <f>C10*D10*E10</f>
        <v>13780</v>
      </c>
      <c r="G10" s="95"/>
      <c r="H10" s="95"/>
    </row>
    <row r="11" spans="1:8" ht="12.75">
      <c r="A11" s="75"/>
      <c r="B11" s="219" t="s">
        <v>91</v>
      </c>
      <c r="C11" s="219"/>
      <c r="D11" s="219"/>
      <c r="E11" s="219"/>
      <c r="F11" s="58">
        <f>SUM(F10)</f>
        <v>13780</v>
      </c>
      <c r="G11" s="95"/>
      <c r="H11" s="95"/>
    </row>
    <row r="12" spans="1:8" ht="25.5">
      <c r="A12" s="71" t="s">
        <v>5</v>
      </c>
      <c r="B12" s="91" t="s">
        <v>6</v>
      </c>
      <c r="C12" s="84" t="s">
        <v>0</v>
      </c>
      <c r="D12" s="84" t="s">
        <v>1</v>
      </c>
      <c r="E12" s="84" t="s">
        <v>96</v>
      </c>
      <c r="F12" s="85" t="s">
        <v>11</v>
      </c>
      <c r="G12" s="95"/>
      <c r="H12" s="95"/>
    </row>
    <row r="13" spans="1:8" ht="12.75" customHeight="1">
      <c r="A13" s="71"/>
      <c r="B13" s="98" t="s">
        <v>100</v>
      </c>
      <c r="C13" s="159">
        <v>0.0066</v>
      </c>
      <c r="D13" s="160">
        <v>17.9</v>
      </c>
      <c r="E13" s="160">
        <v>16.335</v>
      </c>
      <c r="F13" s="143">
        <f>D13*E13</f>
        <v>292.3965</v>
      </c>
      <c r="G13" s="95"/>
      <c r="H13" s="95"/>
    </row>
    <row r="14" spans="1:8" ht="12.75">
      <c r="A14" s="37"/>
      <c r="B14" s="93" t="s">
        <v>101</v>
      </c>
      <c r="C14" s="129">
        <v>0.0066</v>
      </c>
      <c r="D14" s="163">
        <v>17.9</v>
      </c>
      <c r="E14" s="23">
        <v>49.05</v>
      </c>
      <c r="F14" s="94">
        <f>D14*E14</f>
        <v>877.9949999999999</v>
      </c>
      <c r="G14" s="95"/>
      <c r="H14" s="95"/>
    </row>
    <row r="15" spans="1:8" ht="12.75">
      <c r="A15" s="72"/>
      <c r="B15" s="89" t="s">
        <v>95</v>
      </c>
      <c r="C15" s="21"/>
      <c r="D15" s="21"/>
      <c r="E15" s="21"/>
      <c r="F15" s="58">
        <f>SUM(F13:F14)</f>
        <v>1170.3915</v>
      </c>
      <c r="G15" s="95"/>
      <c r="H15" s="95"/>
    </row>
    <row r="16" spans="1:8" ht="31.5">
      <c r="A16" s="71" t="s">
        <v>9</v>
      </c>
      <c r="B16" s="148" t="s">
        <v>8</v>
      </c>
      <c r="C16" s="84" t="s">
        <v>0</v>
      </c>
      <c r="D16" s="84" t="s">
        <v>1</v>
      </c>
      <c r="E16" s="84" t="s">
        <v>3</v>
      </c>
      <c r="F16" s="85" t="s">
        <v>11</v>
      </c>
      <c r="G16" s="95"/>
      <c r="H16" s="95"/>
    </row>
    <row r="17" spans="1:8" ht="15.75">
      <c r="A17" s="26"/>
      <c r="B17" s="100" t="s">
        <v>108</v>
      </c>
      <c r="C17" s="21" t="s">
        <v>42</v>
      </c>
      <c r="D17" s="23">
        <v>500</v>
      </c>
      <c r="E17" s="21">
        <v>6</v>
      </c>
      <c r="F17" s="23">
        <f>D17*E17</f>
        <v>3000</v>
      </c>
      <c r="G17" s="95"/>
      <c r="H17" s="95"/>
    </row>
    <row r="18" spans="1:8" ht="12.75">
      <c r="A18" s="32"/>
      <c r="B18" s="218" t="s">
        <v>13</v>
      </c>
      <c r="C18" s="218"/>
      <c r="D18" s="218"/>
      <c r="E18" s="218"/>
      <c r="F18" s="58">
        <f>SUM(F17)</f>
        <v>3000</v>
      </c>
      <c r="G18" s="95"/>
      <c r="H18" s="95"/>
    </row>
    <row r="19" spans="1:8" ht="12.75">
      <c r="A19" s="29"/>
      <c r="B19" s="21"/>
      <c r="C19" s="21"/>
      <c r="D19" s="21"/>
      <c r="E19" s="21"/>
      <c r="F19" s="21"/>
      <c r="G19" s="95"/>
      <c r="H19" s="95"/>
    </row>
    <row r="20" spans="1:8" ht="12.75">
      <c r="A20" s="3"/>
      <c r="B20" s="219" t="s">
        <v>38</v>
      </c>
      <c r="C20" s="219"/>
      <c r="D20" s="219"/>
      <c r="E20" s="219"/>
      <c r="F20" s="58">
        <f>F11+F15+F18</f>
        <v>17950.391499999998</v>
      </c>
      <c r="G20" s="95"/>
      <c r="H20" s="95"/>
    </row>
    <row r="21" spans="1:8" ht="12.75">
      <c r="A21" s="5"/>
      <c r="B21" s="39"/>
      <c r="C21" s="39"/>
      <c r="D21" s="39"/>
      <c r="E21" s="39"/>
      <c r="F21" s="39"/>
      <c r="G21" s="95"/>
      <c r="H21" s="95"/>
    </row>
    <row r="22" spans="1:8" ht="12.75">
      <c r="A22" s="5"/>
      <c r="B22" s="39"/>
      <c r="C22" s="39"/>
      <c r="D22" s="39"/>
      <c r="E22" s="39"/>
      <c r="F22" s="39"/>
      <c r="G22" s="95"/>
      <c r="H22" s="95"/>
    </row>
    <row r="23" spans="2:8" ht="12.75">
      <c r="B23" s="95"/>
      <c r="C23" s="95"/>
      <c r="D23" s="95"/>
      <c r="E23" s="95"/>
      <c r="F23" s="95"/>
      <c r="G23" s="95"/>
      <c r="H23" s="95"/>
    </row>
  </sheetData>
  <sheetProtection/>
  <mergeCells count="4">
    <mergeCell ref="B18:E18"/>
    <mergeCell ref="B20:E20"/>
    <mergeCell ref="B11:E11"/>
    <mergeCell ref="B3:F3"/>
  </mergeCells>
  <printOptions/>
  <pageMargins left="0.75" right="0.75" top="1" bottom="1" header="0.5" footer="0.5"/>
  <pageSetup horizontalDpi="600" verticalDpi="600" orientation="portrait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7"/>
  <sheetViews>
    <sheetView zoomScale="115" zoomScaleNormal="115" zoomScalePageLayoutView="0" workbookViewId="0" topLeftCell="A3">
      <selection activeCell="F15" sqref="F15"/>
    </sheetView>
  </sheetViews>
  <sheetFormatPr defaultColWidth="9.140625" defaultRowHeight="12.75"/>
  <cols>
    <col min="1" max="1" width="3.421875" style="0" bestFit="1" customWidth="1"/>
    <col min="2" max="2" width="44.00390625" style="0" customWidth="1"/>
    <col min="3" max="3" width="14.00390625" style="0" bestFit="1" customWidth="1"/>
    <col min="4" max="5" width="9.28125" style="0" bestFit="1" customWidth="1"/>
    <col min="6" max="6" width="13.7109375" style="0" customWidth="1"/>
  </cols>
  <sheetData>
    <row r="1" ht="15.75">
      <c r="G1" s="43"/>
    </row>
    <row r="3" spans="2:7" ht="15">
      <c r="B3" s="215" t="s">
        <v>77</v>
      </c>
      <c r="C3" s="215"/>
      <c r="D3" s="215"/>
      <c r="E3" s="215"/>
      <c r="F3" s="215"/>
      <c r="G3" s="49"/>
    </row>
    <row r="5" ht="12.75">
      <c r="B5" s="5"/>
    </row>
    <row r="7" ht="15.75">
      <c r="A7" s="15"/>
    </row>
    <row r="8" spans="1:6" ht="15.75">
      <c r="A8" s="80" t="s">
        <v>4</v>
      </c>
      <c r="B8" s="81" t="s">
        <v>7</v>
      </c>
      <c r="C8" s="21"/>
      <c r="D8" s="21"/>
      <c r="E8" s="21"/>
      <c r="F8" s="21"/>
    </row>
    <row r="9" spans="1:6" ht="25.5">
      <c r="A9" s="82"/>
      <c r="B9" s="83" t="s">
        <v>82</v>
      </c>
      <c r="C9" s="84" t="s">
        <v>43</v>
      </c>
      <c r="D9" s="84" t="s">
        <v>1</v>
      </c>
      <c r="E9" s="84" t="s">
        <v>3</v>
      </c>
      <c r="F9" s="85" t="s">
        <v>11</v>
      </c>
    </row>
    <row r="10" spans="1:6" ht="12.75">
      <c r="A10" s="86"/>
      <c r="B10" s="3" t="s">
        <v>83</v>
      </c>
      <c r="C10" s="21">
        <v>13</v>
      </c>
      <c r="D10" s="23">
        <v>5.3</v>
      </c>
      <c r="E10" s="21">
        <v>52</v>
      </c>
      <c r="F10" s="103">
        <f>C10*D10*E10</f>
        <v>3582.7999999999997</v>
      </c>
    </row>
    <row r="11" spans="1:6" ht="12.75">
      <c r="A11" s="86"/>
      <c r="B11" s="207" t="s">
        <v>91</v>
      </c>
      <c r="C11" s="208"/>
      <c r="D11" s="208"/>
      <c r="E11" s="209"/>
      <c r="F11" s="104">
        <f>SUM(F10)</f>
        <v>3582.7999999999997</v>
      </c>
    </row>
    <row r="12" spans="1:7" ht="25.5">
      <c r="A12" s="80" t="s">
        <v>5</v>
      </c>
      <c r="B12" s="81" t="s">
        <v>6</v>
      </c>
      <c r="C12" s="84" t="s">
        <v>0</v>
      </c>
      <c r="D12" s="84" t="s">
        <v>1</v>
      </c>
      <c r="E12" s="84" t="s">
        <v>96</v>
      </c>
      <c r="F12" s="85" t="s">
        <v>11</v>
      </c>
      <c r="G12" s="95"/>
    </row>
    <row r="13" spans="1:7" ht="13.5" customHeight="1">
      <c r="A13" s="80"/>
      <c r="B13" s="21" t="s">
        <v>98</v>
      </c>
      <c r="C13" s="140">
        <v>0.0015</v>
      </c>
      <c r="D13" s="23">
        <v>17.9</v>
      </c>
      <c r="E13" s="23">
        <v>3.7125</v>
      </c>
      <c r="F13" s="23">
        <f>D13*E13</f>
        <v>66.45375</v>
      </c>
      <c r="G13" s="95"/>
    </row>
    <row r="14" spans="1:7" ht="12.75">
      <c r="A14" s="28"/>
      <c r="B14" s="93" t="s">
        <v>97</v>
      </c>
      <c r="C14" s="129">
        <v>0.0015</v>
      </c>
      <c r="D14" s="23">
        <v>17.9</v>
      </c>
      <c r="E14" s="23">
        <v>11.16</v>
      </c>
      <c r="F14" s="94">
        <f>D14*E14</f>
        <v>199.76399999999998</v>
      </c>
      <c r="G14" s="95"/>
    </row>
    <row r="15" spans="1:7" ht="15">
      <c r="A15" s="28"/>
      <c r="B15" s="126" t="s">
        <v>95</v>
      </c>
      <c r="C15" s="21"/>
      <c r="D15" s="23"/>
      <c r="E15" s="21"/>
      <c r="F15" s="58">
        <f>SUM(F13:F14)</f>
        <v>266.21774999999997</v>
      </c>
      <c r="G15" s="95"/>
    </row>
    <row r="16" spans="1:7" ht="31.5">
      <c r="A16" s="71" t="s">
        <v>49</v>
      </c>
      <c r="B16" s="148" t="s">
        <v>8</v>
      </c>
      <c r="C16" s="84" t="s">
        <v>0</v>
      </c>
      <c r="D16" s="84" t="s">
        <v>1</v>
      </c>
      <c r="E16" s="84" t="s">
        <v>3</v>
      </c>
      <c r="F16" s="85" t="s">
        <v>11</v>
      </c>
      <c r="G16" s="164"/>
    </row>
    <row r="17" spans="1:7" ht="27" customHeight="1">
      <c r="A17" s="3"/>
      <c r="B17" s="147" t="s">
        <v>108</v>
      </c>
      <c r="C17" s="96" t="s">
        <v>42</v>
      </c>
      <c r="D17" s="66">
        <v>500</v>
      </c>
      <c r="E17" s="96">
        <v>3</v>
      </c>
      <c r="F17" s="66">
        <f>D17*E17</f>
        <v>1500</v>
      </c>
      <c r="G17" s="164"/>
    </row>
    <row r="18" spans="2:7" ht="17.25" customHeight="1">
      <c r="B18" s="229" t="s">
        <v>13</v>
      </c>
      <c r="C18" s="220"/>
      <c r="D18" s="220"/>
      <c r="E18" s="221"/>
      <c r="F18" s="58">
        <f>SUM(F17:F17)</f>
        <v>1500</v>
      </c>
      <c r="G18" s="164"/>
    </row>
    <row r="19" spans="2:7" ht="15.75">
      <c r="B19" s="95"/>
      <c r="C19" s="95"/>
      <c r="D19" s="95"/>
      <c r="E19" s="95"/>
      <c r="F19" s="95"/>
      <c r="G19" s="164"/>
    </row>
    <row r="20" spans="1:7" ht="15.75">
      <c r="A20" s="3"/>
      <c r="B20" s="222" t="s">
        <v>39</v>
      </c>
      <c r="C20" s="223"/>
      <c r="D20" s="223"/>
      <c r="E20" s="223"/>
      <c r="F20" s="58">
        <f>F11+F15+F18</f>
        <v>5349.017749999999</v>
      </c>
      <c r="G20" s="164"/>
    </row>
    <row r="21" spans="2:7" ht="15.75">
      <c r="B21" s="95"/>
      <c r="C21" s="95"/>
      <c r="D21" s="95"/>
      <c r="E21" s="95"/>
      <c r="F21" s="95"/>
      <c r="G21" s="164"/>
    </row>
    <row r="22" spans="2:7" ht="15.75">
      <c r="B22" s="95"/>
      <c r="C22" s="95"/>
      <c r="D22" s="95"/>
      <c r="E22" s="95"/>
      <c r="F22" s="95"/>
      <c r="G22" s="164"/>
    </row>
    <row r="23" spans="2:7" ht="15.75">
      <c r="B23" s="95"/>
      <c r="C23" s="95"/>
      <c r="D23" s="95"/>
      <c r="E23" s="95"/>
      <c r="F23" s="95"/>
      <c r="G23" s="164"/>
    </row>
    <row r="24" ht="15.75">
      <c r="G24" s="44"/>
    </row>
    <row r="25" ht="15.75">
      <c r="G25" s="44"/>
    </row>
    <row r="26" ht="15.75">
      <c r="G26" s="44"/>
    </row>
    <row r="27" ht="15.75">
      <c r="G27" s="44"/>
    </row>
    <row r="28" ht="15.75">
      <c r="G28" s="44"/>
    </row>
    <row r="29" ht="15.75" customHeight="1">
      <c r="G29" s="44"/>
    </row>
    <row r="30" ht="15.75">
      <c r="G30" s="44"/>
    </row>
    <row r="31" ht="15.75">
      <c r="G31" s="44"/>
    </row>
    <row r="32" spans="1:7" ht="15.75">
      <c r="A32" s="3"/>
      <c r="G32" s="44"/>
    </row>
    <row r="33" spans="2:7" ht="15.75">
      <c r="B33" s="44"/>
      <c r="C33" s="44"/>
      <c r="D33" s="5"/>
      <c r="E33" s="5"/>
      <c r="F33" s="44"/>
      <c r="G33" s="44"/>
    </row>
    <row r="34" spans="2:7" ht="15.75">
      <c r="B34" s="44"/>
      <c r="C34" s="44"/>
      <c r="D34" s="5"/>
      <c r="E34" s="5"/>
      <c r="F34" s="44"/>
      <c r="G34" s="44"/>
    </row>
    <row r="35" ht="15.75">
      <c r="G35" s="44"/>
    </row>
    <row r="36" ht="15.75">
      <c r="G36" s="44"/>
    </row>
    <row r="37" ht="15.75">
      <c r="G37" s="44"/>
    </row>
  </sheetData>
  <sheetProtection/>
  <mergeCells count="4">
    <mergeCell ref="B18:E18"/>
    <mergeCell ref="B20:E20"/>
    <mergeCell ref="B11:E11"/>
    <mergeCell ref="B3:F3"/>
  </mergeCells>
  <printOptions/>
  <pageMargins left="0.75" right="0.75" top="1" bottom="1" header="0.5" footer="0.5"/>
  <pageSetup horizontalDpi="600" verticalDpi="600" orientation="portrait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G27"/>
  <sheetViews>
    <sheetView zoomScale="115" zoomScaleNormal="115" zoomScalePageLayoutView="0" workbookViewId="0" topLeftCell="A5">
      <selection activeCell="F18" sqref="F18"/>
    </sheetView>
  </sheetViews>
  <sheetFormatPr defaultColWidth="9.140625" defaultRowHeight="12.75"/>
  <cols>
    <col min="1" max="1" width="3.421875" style="0" bestFit="1" customWidth="1"/>
    <col min="2" max="2" width="43.421875" style="0" customWidth="1"/>
    <col min="3" max="3" width="10.57421875" style="0" customWidth="1"/>
    <col min="6" max="6" width="13.57421875" style="0" customWidth="1"/>
    <col min="11" max="11" width="7.8515625" style="0" customWidth="1"/>
  </cols>
  <sheetData>
    <row r="4" spans="2:7" ht="15">
      <c r="B4" s="215" t="s">
        <v>78</v>
      </c>
      <c r="C4" s="215"/>
      <c r="D4" s="215"/>
      <c r="E4" s="215"/>
      <c r="F4" s="215"/>
      <c r="G4" s="49"/>
    </row>
    <row r="5" ht="15">
      <c r="B5" s="1"/>
    </row>
    <row r="6" ht="12.75">
      <c r="B6" s="5"/>
    </row>
    <row r="7" ht="12.75">
      <c r="B7" s="5"/>
    </row>
    <row r="8" ht="12.75">
      <c r="B8" s="5"/>
    </row>
    <row r="9" spans="1:6" ht="15">
      <c r="A9" s="5"/>
      <c r="B9" s="68"/>
      <c r="C9" s="5"/>
      <c r="D9" s="5"/>
      <c r="E9" s="5"/>
      <c r="F9" s="5"/>
    </row>
    <row r="10" spans="1:6" ht="15.75">
      <c r="A10" s="60" t="s">
        <v>4</v>
      </c>
      <c r="B10" s="22" t="s">
        <v>7</v>
      </c>
      <c r="C10" s="3"/>
      <c r="D10" s="3"/>
      <c r="E10" s="3"/>
      <c r="F10" s="3"/>
    </row>
    <row r="11" spans="1:6" ht="25.5">
      <c r="A11" s="74"/>
      <c r="B11" s="16" t="s">
        <v>82</v>
      </c>
      <c r="C11" s="17" t="s">
        <v>43</v>
      </c>
      <c r="D11" s="17" t="s">
        <v>1</v>
      </c>
      <c r="E11" s="17" t="s">
        <v>3</v>
      </c>
      <c r="F11" s="18" t="s">
        <v>11</v>
      </c>
    </row>
    <row r="12" spans="1:7" ht="12.75">
      <c r="A12" s="75"/>
      <c r="B12" s="3" t="s">
        <v>83</v>
      </c>
      <c r="C12" s="21">
        <v>21</v>
      </c>
      <c r="D12" s="23">
        <v>5.3</v>
      </c>
      <c r="E12" s="21">
        <v>52</v>
      </c>
      <c r="F12" s="103">
        <f>C12*D12*E12</f>
        <v>5787.599999999999</v>
      </c>
      <c r="G12" s="47"/>
    </row>
    <row r="13" spans="1:7" ht="12.75">
      <c r="A13" s="75"/>
      <c r="B13" s="3" t="s">
        <v>93</v>
      </c>
      <c r="C13" s="21">
        <v>435</v>
      </c>
      <c r="D13" s="23">
        <v>0.49</v>
      </c>
      <c r="E13" s="21">
        <v>52</v>
      </c>
      <c r="F13" s="103">
        <f>C13*D13*E13</f>
        <v>11083.800000000001</v>
      </c>
      <c r="G13" s="47"/>
    </row>
    <row r="14" spans="1:7" ht="12.75">
      <c r="A14" s="75"/>
      <c r="B14" s="217" t="s">
        <v>91</v>
      </c>
      <c r="C14" s="217"/>
      <c r="D14" s="217"/>
      <c r="E14" s="217"/>
      <c r="F14" s="104">
        <f>SUM(F12:F13)</f>
        <v>16871.4</v>
      </c>
      <c r="G14" s="47"/>
    </row>
    <row r="15" spans="1:7" ht="25.5">
      <c r="A15" s="60" t="s">
        <v>5</v>
      </c>
      <c r="B15" s="81" t="s">
        <v>6</v>
      </c>
      <c r="C15" s="84" t="s">
        <v>0</v>
      </c>
      <c r="D15" s="84" t="s">
        <v>1</v>
      </c>
      <c r="E15" s="84" t="s">
        <v>96</v>
      </c>
      <c r="F15" s="85" t="s">
        <v>11</v>
      </c>
      <c r="G15" s="95"/>
    </row>
    <row r="16" spans="1:7" ht="13.5" customHeight="1">
      <c r="A16" s="60"/>
      <c r="B16" s="21" t="s">
        <v>99</v>
      </c>
      <c r="C16" s="140">
        <v>0.0216</v>
      </c>
      <c r="D16" s="23">
        <v>17.9</v>
      </c>
      <c r="E16" s="23">
        <v>53.46</v>
      </c>
      <c r="F16" s="23">
        <f>D16*E16</f>
        <v>956.934</v>
      </c>
      <c r="G16" s="95"/>
    </row>
    <row r="17" spans="2:7" ht="12.75">
      <c r="B17" s="93" t="s">
        <v>97</v>
      </c>
      <c r="C17" s="129">
        <v>0.0216</v>
      </c>
      <c r="D17" s="23">
        <v>17.9</v>
      </c>
      <c r="E17" s="23">
        <v>160.38</v>
      </c>
      <c r="F17" s="94">
        <f>D17*E17</f>
        <v>2870.8019999999997</v>
      </c>
      <c r="G17" s="95"/>
    </row>
    <row r="18" spans="1:7" ht="15">
      <c r="A18" s="72"/>
      <c r="B18" s="126" t="s">
        <v>95</v>
      </c>
      <c r="C18" s="21"/>
      <c r="D18" s="23"/>
      <c r="E18" s="21"/>
      <c r="F18" s="58">
        <f>SUM(F16:F17)</f>
        <v>3827.736</v>
      </c>
      <c r="G18" s="95"/>
    </row>
    <row r="19" spans="1:7" ht="34.5" customHeight="1">
      <c r="A19" s="60" t="s">
        <v>9</v>
      </c>
      <c r="B19" s="145" t="s">
        <v>8</v>
      </c>
      <c r="C19" s="84" t="s">
        <v>0</v>
      </c>
      <c r="D19" s="84" t="s">
        <v>1</v>
      </c>
      <c r="E19" s="84" t="s">
        <v>3</v>
      </c>
      <c r="F19" s="85" t="s">
        <v>11</v>
      </c>
      <c r="G19" s="95"/>
    </row>
    <row r="20" spans="1:7" ht="26.25">
      <c r="A20" s="22"/>
      <c r="B20" s="147" t="s">
        <v>108</v>
      </c>
      <c r="C20" s="147" t="s">
        <v>48</v>
      </c>
      <c r="D20" s="23">
        <v>500</v>
      </c>
      <c r="E20" s="21">
        <v>6</v>
      </c>
      <c r="F20" s="23">
        <f>D20*E20</f>
        <v>3000</v>
      </c>
      <c r="G20" s="95"/>
    </row>
    <row r="21" spans="1:7" ht="12.75">
      <c r="A21" s="3"/>
      <c r="B21" s="218" t="s">
        <v>13</v>
      </c>
      <c r="C21" s="218"/>
      <c r="D21" s="218"/>
      <c r="E21" s="218"/>
      <c r="F21" s="58">
        <f>SUM(F20:F20)</f>
        <v>3000</v>
      </c>
      <c r="G21" s="95"/>
    </row>
    <row r="22" spans="1:7" s="5" customFormat="1" ht="12.75">
      <c r="A22" s="3"/>
      <c r="B22" s="21"/>
      <c r="C22" s="21"/>
      <c r="D22" s="23"/>
      <c r="E22" s="21"/>
      <c r="F22" s="23"/>
      <c r="G22" s="39"/>
    </row>
    <row r="23" spans="1:7" ht="12.75">
      <c r="A23" s="3"/>
      <c r="B23" s="219" t="s">
        <v>40</v>
      </c>
      <c r="C23" s="219"/>
      <c r="D23" s="219"/>
      <c r="E23" s="219"/>
      <c r="F23" s="58">
        <f>F14+F18+F21</f>
        <v>23699.136000000002</v>
      </c>
      <c r="G23" s="95"/>
    </row>
    <row r="24" spans="1:7" ht="12.75">
      <c r="A24" s="5"/>
      <c r="B24" s="39"/>
      <c r="C24" s="39"/>
      <c r="D24" s="39"/>
      <c r="E24" s="39"/>
      <c r="F24" s="39"/>
      <c r="G24" s="92"/>
    </row>
    <row r="25" spans="1:7" ht="12.75">
      <c r="A25" s="5"/>
      <c r="B25" s="39"/>
      <c r="C25" s="39"/>
      <c r="D25" s="39"/>
      <c r="E25" s="39"/>
      <c r="F25" s="39"/>
      <c r="G25" s="95"/>
    </row>
    <row r="26" spans="2:7" ht="12.75">
      <c r="B26" s="95"/>
      <c r="C26" s="95"/>
      <c r="D26" s="95"/>
      <c r="E26" s="95"/>
      <c r="F26" s="95"/>
      <c r="G26" s="95"/>
    </row>
    <row r="27" spans="2:7" ht="12.75">
      <c r="B27" s="95"/>
      <c r="C27" s="95"/>
      <c r="D27" s="95"/>
      <c r="E27" s="95"/>
      <c r="F27" s="95"/>
      <c r="G27" s="95"/>
    </row>
  </sheetData>
  <sheetProtection/>
  <mergeCells count="4">
    <mergeCell ref="B21:E21"/>
    <mergeCell ref="B23:E23"/>
    <mergeCell ref="B14:E14"/>
    <mergeCell ref="B4:F4"/>
  </mergeCells>
  <printOptions/>
  <pageMargins left="0.75" right="0.75" top="1" bottom="1" header="0.5" footer="0.5"/>
  <pageSetup horizontalDpi="600" verticalDpi="600" orientation="portrait" scale="92" r:id="rId1"/>
  <colBreaks count="1" manualBreakCount="1">
    <brk id="7" max="26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1:K21"/>
  <sheetViews>
    <sheetView view="pageBreakPreview" zoomScale="60" zoomScaleNormal="55" zoomScalePageLayoutView="0" workbookViewId="0" topLeftCell="A1">
      <selection activeCell="I11" sqref="I11"/>
    </sheetView>
  </sheetViews>
  <sheetFormatPr defaultColWidth="9.140625" defaultRowHeight="12.75"/>
  <cols>
    <col min="1" max="1" width="6.57421875" style="0" customWidth="1"/>
    <col min="5" max="5" width="32.28125" style="0" customWidth="1"/>
    <col min="6" max="6" width="21.28125" style="0" customWidth="1"/>
    <col min="8" max="8" width="23.28125" style="0" customWidth="1"/>
  </cols>
  <sheetData>
    <row r="1" ht="55.5" customHeight="1">
      <c r="F1" s="185"/>
    </row>
    <row r="2" spans="2:8" ht="28.5" customHeight="1">
      <c r="B2" s="234" t="s">
        <v>51</v>
      </c>
      <c r="C2" s="235"/>
      <c r="D2" s="235"/>
      <c r="E2" s="236"/>
      <c r="F2" s="187">
        <v>2679254.71</v>
      </c>
      <c r="H2" s="180"/>
    </row>
    <row r="3" spans="2:6" ht="15.75">
      <c r="B3" s="132"/>
      <c r="C3" s="133"/>
      <c r="D3" s="134"/>
      <c r="E3" s="134"/>
      <c r="F3" s="186"/>
    </row>
    <row r="4" spans="2:8" ht="33" customHeight="1">
      <c r="B4" s="237" t="s">
        <v>45</v>
      </c>
      <c r="C4" s="238"/>
      <c r="D4" s="238"/>
      <c r="E4" s="238"/>
      <c r="F4" s="172">
        <f>F6+F7+F9+F10+F11+F12+F13</f>
        <v>2679254.71</v>
      </c>
      <c r="H4" s="166"/>
    </row>
    <row r="5" spans="2:6" ht="15.75">
      <c r="B5" s="135"/>
      <c r="C5" s="134"/>
      <c r="D5" s="134"/>
      <c r="E5" s="134"/>
      <c r="F5" s="171"/>
    </row>
    <row r="6" spans="2:8" ht="66.75" customHeight="1">
      <c r="B6" s="239" t="s">
        <v>126</v>
      </c>
      <c r="C6" s="240"/>
      <c r="D6" s="240"/>
      <c r="E6" s="240"/>
      <c r="F6" s="172">
        <v>1118724.71</v>
      </c>
      <c r="H6" s="168"/>
    </row>
    <row r="7" spans="2:11" ht="75" customHeight="1">
      <c r="B7" s="239" t="s">
        <v>111</v>
      </c>
      <c r="C7" s="240"/>
      <c r="D7" s="240"/>
      <c r="E7" s="240"/>
      <c r="F7" s="172">
        <v>177210</v>
      </c>
      <c r="G7" s="5"/>
      <c r="H7" s="184"/>
      <c r="I7" s="5"/>
      <c r="J7" s="5"/>
      <c r="K7" s="5"/>
    </row>
    <row r="8" spans="2:8" ht="30" customHeight="1">
      <c r="B8" s="132" t="s">
        <v>112</v>
      </c>
      <c r="C8" s="133"/>
      <c r="D8" s="134"/>
      <c r="E8" s="134"/>
      <c r="F8" s="171"/>
      <c r="H8" s="9"/>
    </row>
    <row r="9" spans="2:6" ht="27.75" customHeight="1">
      <c r="B9" s="132"/>
      <c r="C9" s="133" t="s">
        <v>113</v>
      </c>
      <c r="D9" s="134"/>
      <c r="E9" s="134"/>
      <c r="F9" s="171">
        <v>52470</v>
      </c>
    </row>
    <row r="10" spans="2:6" ht="30.75" customHeight="1">
      <c r="B10" s="137"/>
      <c r="C10" s="136" t="s">
        <v>114</v>
      </c>
      <c r="D10" s="138"/>
      <c r="E10" s="138"/>
      <c r="F10" s="172">
        <v>157410</v>
      </c>
    </row>
    <row r="11" spans="2:6" ht="63.75" customHeight="1">
      <c r="B11" s="232" t="s">
        <v>116</v>
      </c>
      <c r="C11" s="233"/>
      <c r="D11" s="233"/>
      <c r="E11" s="233"/>
      <c r="F11" s="173">
        <v>818990</v>
      </c>
    </row>
    <row r="12" spans="2:6" ht="63.75" customHeight="1">
      <c r="B12" s="232" t="s">
        <v>117</v>
      </c>
      <c r="C12" s="233"/>
      <c r="D12" s="233"/>
      <c r="E12" s="233"/>
      <c r="F12" s="173">
        <v>278850</v>
      </c>
    </row>
    <row r="13" spans="2:6" ht="63.75" customHeight="1">
      <c r="B13" s="230" t="s">
        <v>118</v>
      </c>
      <c r="C13" s="231"/>
      <c r="D13" s="231"/>
      <c r="E13" s="231"/>
      <c r="F13" s="171">
        <v>75600</v>
      </c>
    </row>
    <row r="14" spans="2:6" ht="15.75">
      <c r="B14" s="137" t="s">
        <v>41</v>
      </c>
      <c r="C14" s="136"/>
      <c r="D14" s="138"/>
      <c r="E14" s="138"/>
      <c r="F14" s="139"/>
    </row>
    <row r="15" spans="2:6" ht="15.75">
      <c r="B15" s="165"/>
      <c r="C15" s="44"/>
      <c r="D15" s="5"/>
      <c r="E15" s="5"/>
      <c r="F15" s="107"/>
    </row>
    <row r="16" spans="2:6" ht="15.75">
      <c r="B16" s="44"/>
      <c r="C16" s="44"/>
      <c r="D16" s="5"/>
      <c r="E16" s="5"/>
      <c r="F16" s="107"/>
    </row>
    <row r="17" spans="2:6" ht="15.75">
      <c r="B17" s="44"/>
      <c r="C17" s="44"/>
      <c r="D17" s="5"/>
      <c r="E17" s="5"/>
      <c r="F17" s="107"/>
    </row>
    <row r="18" spans="2:6" ht="15.75">
      <c r="B18" s="44"/>
      <c r="C18" s="44"/>
      <c r="D18" s="5"/>
      <c r="E18" s="5"/>
      <c r="F18" s="108"/>
    </row>
    <row r="19" spans="2:6" ht="15.75">
      <c r="B19" s="44"/>
      <c r="C19" s="44"/>
      <c r="D19" s="5"/>
      <c r="E19" s="5"/>
      <c r="F19" s="107"/>
    </row>
    <row r="20" spans="2:6" ht="15.75">
      <c r="B20" s="44"/>
      <c r="C20" s="44"/>
      <c r="D20" s="5"/>
      <c r="E20" s="5"/>
      <c r="F20" s="107"/>
    </row>
    <row r="21" ht="12.75">
      <c r="B21" s="5"/>
    </row>
  </sheetData>
  <sheetProtection/>
  <mergeCells count="7">
    <mergeCell ref="B13:E13"/>
    <mergeCell ref="B12:E12"/>
    <mergeCell ref="B11:E11"/>
    <mergeCell ref="B2:E2"/>
    <mergeCell ref="B4:E4"/>
    <mergeCell ref="B6:E6"/>
    <mergeCell ref="B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57421875" style="0" customWidth="1"/>
    <col min="5" max="5" width="32.28125" style="0" customWidth="1"/>
    <col min="6" max="6" width="21.28125" style="0" customWidth="1"/>
    <col min="8" max="8" width="57.57421875" style="0" customWidth="1"/>
  </cols>
  <sheetData>
    <row r="1" spans="5:6" ht="55.5" customHeight="1">
      <c r="E1" s="181" t="s">
        <v>125</v>
      </c>
      <c r="F1" s="9">
        <f>F4-F2</f>
        <v>462844.7400000002</v>
      </c>
    </row>
    <row r="2" spans="2:8" ht="28.5" customHeight="1">
      <c r="B2" s="234" t="s">
        <v>51</v>
      </c>
      <c r="C2" s="235"/>
      <c r="D2" s="235"/>
      <c r="E2" s="236"/>
      <c r="F2" s="178">
        <v>2607500</v>
      </c>
      <c r="H2" s="180"/>
    </row>
    <row r="3" spans="2:6" ht="15.75">
      <c r="B3" s="132"/>
      <c r="C3" s="133"/>
      <c r="D3" s="134"/>
      <c r="E3" s="134"/>
      <c r="F3" s="171"/>
    </row>
    <row r="4" spans="2:8" ht="33" customHeight="1">
      <c r="B4" s="237" t="s">
        <v>45</v>
      </c>
      <c r="C4" s="238"/>
      <c r="D4" s="238"/>
      <c r="E4" s="238"/>
      <c r="F4" s="179">
        <f>F6+F7+F9+F10+F11+F12+F13</f>
        <v>3070344.74</v>
      </c>
      <c r="H4" s="166"/>
    </row>
    <row r="5" spans="2:6" ht="15.75">
      <c r="B5" s="135"/>
      <c r="C5" s="134"/>
      <c r="D5" s="134"/>
      <c r="E5" s="134"/>
      <c r="F5" s="171"/>
    </row>
    <row r="6" spans="2:8" ht="66.75" customHeight="1">
      <c r="B6" s="239" t="s">
        <v>115</v>
      </c>
      <c r="C6" s="240"/>
      <c r="D6" s="240"/>
      <c r="E6" s="240"/>
      <c r="F6" s="172">
        <v>1160124.24</v>
      </c>
      <c r="H6" s="168"/>
    </row>
    <row r="7" spans="2:11" ht="75" customHeight="1">
      <c r="B7" s="239" t="s">
        <v>111</v>
      </c>
      <c r="C7" s="240"/>
      <c r="D7" s="240"/>
      <c r="E7" s="240"/>
      <c r="F7" s="172">
        <v>183310.5</v>
      </c>
      <c r="G7" s="5"/>
      <c r="H7" s="5"/>
      <c r="I7" s="5"/>
      <c r="J7" s="5"/>
      <c r="K7" s="5"/>
    </row>
    <row r="8" spans="2:6" ht="30" customHeight="1">
      <c r="B8" s="132" t="s">
        <v>112</v>
      </c>
      <c r="C8" s="133"/>
      <c r="D8" s="134"/>
      <c r="E8" s="134"/>
      <c r="F8" s="171"/>
    </row>
    <row r="9" spans="2:6" ht="27.75" customHeight="1">
      <c r="B9" s="132"/>
      <c r="C9" s="133" t="s">
        <v>113</v>
      </c>
      <c r="D9" s="134"/>
      <c r="E9" s="134"/>
      <c r="F9" s="171">
        <f>10800*41.2/12*3</f>
        <v>111240.00000000003</v>
      </c>
    </row>
    <row r="10" spans="2:6" ht="30.75" customHeight="1">
      <c r="B10" s="137"/>
      <c r="C10" s="136" t="s">
        <v>114</v>
      </c>
      <c r="D10" s="138"/>
      <c r="E10" s="138"/>
      <c r="F10" s="171">
        <f>10800*41.2/12*9</f>
        <v>333720.00000000006</v>
      </c>
    </row>
    <row r="11" spans="2:6" ht="63.75" customHeight="1">
      <c r="B11" s="232" t="s">
        <v>116</v>
      </c>
      <c r="C11" s="233"/>
      <c r="D11" s="233"/>
      <c r="E11" s="233"/>
      <c r="F11" s="173">
        <v>902150</v>
      </c>
    </row>
    <row r="12" spans="2:6" ht="63.75" customHeight="1">
      <c r="B12" s="232" t="s">
        <v>117</v>
      </c>
      <c r="C12" s="233"/>
      <c r="D12" s="233"/>
      <c r="E12" s="233"/>
      <c r="F12" s="173">
        <v>304200</v>
      </c>
    </row>
    <row r="13" spans="2:6" ht="63.75" customHeight="1">
      <c r="B13" s="230" t="s">
        <v>118</v>
      </c>
      <c r="C13" s="231"/>
      <c r="D13" s="231"/>
      <c r="E13" s="231"/>
      <c r="F13" s="171">
        <v>75600</v>
      </c>
    </row>
    <row r="14" spans="2:6" ht="15.75">
      <c r="B14" s="137" t="s">
        <v>41</v>
      </c>
      <c r="C14" s="136"/>
      <c r="D14" s="138"/>
      <c r="E14" s="138"/>
      <c r="F14" s="139"/>
    </row>
    <row r="15" spans="2:6" ht="15.75">
      <c r="B15" s="165"/>
      <c r="C15" s="44"/>
      <c r="D15" s="5"/>
      <c r="E15" s="5"/>
      <c r="F15" s="107"/>
    </row>
    <row r="16" spans="2:6" ht="15.75">
      <c r="B16" s="44"/>
      <c r="C16" s="44"/>
      <c r="D16" s="5"/>
      <c r="E16" s="5"/>
      <c r="F16" s="107"/>
    </row>
    <row r="17" spans="2:6" ht="15.75">
      <c r="B17" s="44"/>
      <c r="C17" s="44"/>
      <c r="D17" s="5"/>
      <c r="E17" s="5"/>
      <c r="F17" s="107"/>
    </row>
    <row r="18" spans="2:6" ht="15.75">
      <c r="B18" s="44"/>
      <c r="C18" s="44"/>
      <c r="D18" s="5"/>
      <c r="E18" s="5"/>
      <c r="F18" s="108"/>
    </row>
    <row r="19" spans="2:6" ht="15.75">
      <c r="B19" s="44"/>
      <c r="C19" s="44"/>
      <c r="D19" s="5"/>
      <c r="E19" s="5"/>
      <c r="F19" s="107"/>
    </row>
    <row r="20" spans="2:6" ht="15.75">
      <c r="B20" s="44"/>
      <c r="C20" s="44"/>
      <c r="D20" s="5"/>
      <c r="E20" s="5"/>
      <c r="F20" s="107"/>
    </row>
    <row r="21" ht="12.75">
      <c r="B21" s="5"/>
    </row>
  </sheetData>
  <sheetProtection/>
  <mergeCells count="7">
    <mergeCell ref="B11:E11"/>
    <mergeCell ref="B12:E12"/>
    <mergeCell ref="B13:E13"/>
    <mergeCell ref="B2:E2"/>
    <mergeCell ref="B4:E4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00390625" style="0" bestFit="1" customWidth="1"/>
    <col min="2" max="2" width="43.7109375" style="0" customWidth="1"/>
    <col min="3" max="3" width="13.8515625" style="0" bestFit="1" customWidth="1"/>
    <col min="4" max="4" width="9.8515625" style="0" bestFit="1" customWidth="1"/>
    <col min="5" max="5" width="10.57421875" style="0" bestFit="1" customWidth="1"/>
    <col min="6" max="6" width="11.57421875" style="0" bestFit="1" customWidth="1"/>
  </cols>
  <sheetData>
    <row r="4" spans="2:7" ht="15">
      <c r="B4" s="215" t="s">
        <v>54</v>
      </c>
      <c r="C4" s="215"/>
      <c r="D4" s="215"/>
      <c r="E4" s="215"/>
      <c r="F4" s="215"/>
      <c r="G4" s="31"/>
    </row>
    <row r="5" ht="15">
      <c r="B5" s="1"/>
    </row>
    <row r="6" ht="12.75">
      <c r="B6" s="5"/>
    </row>
    <row r="7" ht="12.75">
      <c r="B7" s="5"/>
    </row>
    <row r="8" ht="12.75">
      <c r="B8" s="5"/>
    </row>
    <row r="9" ht="12" customHeight="1">
      <c r="B9" s="114"/>
    </row>
    <row r="10" spans="1:6" ht="15.75">
      <c r="A10" s="73" t="s">
        <v>4</v>
      </c>
      <c r="B10" s="22" t="s">
        <v>89</v>
      </c>
      <c r="C10" s="3"/>
      <c r="D10" s="3"/>
      <c r="E10" s="3"/>
      <c r="F10" s="3"/>
    </row>
    <row r="11" spans="1:6" ht="25.5">
      <c r="A11" s="22"/>
      <c r="B11" s="16" t="s">
        <v>82</v>
      </c>
      <c r="C11" s="17" t="s">
        <v>43</v>
      </c>
      <c r="D11" s="17" t="s">
        <v>1</v>
      </c>
      <c r="E11" s="17" t="s">
        <v>3</v>
      </c>
      <c r="F11" s="18" t="s">
        <v>11</v>
      </c>
    </row>
    <row r="12" spans="1:6" ht="15.75">
      <c r="A12" s="22"/>
      <c r="B12" s="106" t="s">
        <v>86</v>
      </c>
      <c r="C12" s="115">
        <v>86</v>
      </c>
      <c r="D12" s="115">
        <v>5.3</v>
      </c>
      <c r="E12" s="115">
        <v>52</v>
      </c>
      <c r="F12" s="113">
        <f>C12*D12*E12</f>
        <v>23701.600000000002</v>
      </c>
    </row>
    <row r="13" spans="1:6" ht="15.75">
      <c r="A13" s="22"/>
      <c r="B13" s="106" t="s">
        <v>87</v>
      </c>
      <c r="C13" s="55">
        <v>1250</v>
      </c>
      <c r="D13" s="115">
        <v>0.49</v>
      </c>
      <c r="E13" s="115">
        <v>52</v>
      </c>
      <c r="F13" s="113">
        <f>C13*D13*E13</f>
        <v>31850</v>
      </c>
    </row>
    <row r="14" spans="1:6" ht="15.75">
      <c r="A14" s="22"/>
      <c r="B14" s="116" t="s">
        <v>90</v>
      </c>
      <c r="C14" s="55"/>
      <c r="D14" s="115"/>
      <c r="E14" s="115"/>
      <c r="F14" s="117">
        <f>SUM(F12:F13)</f>
        <v>55551.600000000006</v>
      </c>
    </row>
    <row r="15" spans="1:11" ht="25.5">
      <c r="A15" s="88" t="s">
        <v>5</v>
      </c>
      <c r="B15" s="97" t="s">
        <v>6</v>
      </c>
      <c r="C15" s="84" t="s">
        <v>0</v>
      </c>
      <c r="D15" s="84" t="s">
        <v>1</v>
      </c>
      <c r="E15" s="84" t="s">
        <v>96</v>
      </c>
      <c r="F15" s="85" t="s">
        <v>11</v>
      </c>
      <c r="K15" s="9"/>
    </row>
    <row r="16" spans="1:6" ht="12.75">
      <c r="A16" s="98"/>
      <c r="B16" s="93" t="s">
        <v>99</v>
      </c>
      <c r="C16" s="141">
        <v>0.058</v>
      </c>
      <c r="D16" s="103">
        <v>17.9</v>
      </c>
      <c r="E16" s="103">
        <v>143.55</v>
      </c>
      <c r="F16" s="142">
        <f>D16*E16</f>
        <v>2569.545</v>
      </c>
    </row>
    <row r="17" spans="1:6" ht="12.75">
      <c r="A17" s="96"/>
      <c r="B17" s="93" t="s">
        <v>97</v>
      </c>
      <c r="C17" s="129">
        <v>0.058</v>
      </c>
      <c r="D17" s="23">
        <v>17.9</v>
      </c>
      <c r="E17" s="23">
        <v>430.65</v>
      </c>
      <c r="F17" s="143">
        <f>D17*E17</f>
        <v>7708.634999999999</v>
      </c>
    </row>
    <row r="18" spans="1:7" ht="15">
      <c r="A18" s="96"/>
      <c r="B18" s="126" t="s">
        <v>95</v>
      </c>
      <c r="C18" s="21"/>
      <c r="D18" s="23"/>
      <c r="E18" s="21"/>
      <c r="F18" s="58">
        <f>SUM(F16:F17)</f>
        <v>10278.18</v>
      </c>
      <c r="G18" s="19"/>
    </row>
    <row r="19" spans="1:6" ht="31.5">
      <c r="A19" s="26" t="s">
        <v>9</v>
      </c>
      <c r="B19" s="24" t="s">
        <v>8</v>
      </c>
      <c r="C19" s="30" t="s">
        <v>0</v>
      </c>
      <c r="D19" s="29" t="s">
        <v>1</v>
      </c>
      <c r="E19" s="29" t="s">
        <v>2</v>
      </c>
      <c r="F19" s="85" t="s">
        <v>11</v>
      </c>
    </row>
    <row r="20" spans="1:6" ht="23.25" customHeight="1">
      <c r="A20" s="32"/>
      <c r="B20" s="4" t="s">
        <v>108</v>
      </c>
      <c r="C20" s="3" t="s">
        <v>42</v>
      </c>
      <c r="D20" s="20">
        <v>500</v>
      </c>
      <c r="E20" s="3">
        <v>6</v>
      </c>
      <c r="F20" s="94">
        <f>D20*E20</f>
        <v>3000</v>
      </c>
    </row>
    <row r="21" spans="1:9" ht="12.75">
      <c r="A21" s="3"/>
      <c r="B21" s="216" t="s">
        <v>13</v>
      </c>
      <c r="C21" s="216"/>
      <c r="D21" s="216"/>
      <c r="E21" s="216"/>
      <c r="F21" s="13">
        <f>SUM(F20:F20)</f>
        <v>3000</v>
      </c>
      <c r="I21" s="169"/>
    </row>
    <row r="22" spans="1:6" s="5" customFormat="1" ht="12.75">
      <c r="A22" s="3"/>
      <c r="B22" s="3"/>
      <c r="C22" s="3"/>
      <c r="D22" s="20"/>
      <c r="E22" s="3"/>
      <c r="F22" s="20"/>
    </row>
    <row r="23" spans="1:6" ht="12.75">
      <c r="A23" s="3"/>
      <c r="B23" s="217" t="s">
        <v>15</v>
      </c>
      <c r="C23" s="217"/>
      <c r="D23" s="217"/>
      <c r="E23" s="217"/>
      <c r="F23" s="58">
        <f>F14+F18+F21</f>
        <v>68829.78</v>
      </c>
    </row>
    <row r="24" spans="1:7" ht="12.75">
      <c r="A24" s="5"/>
      <c r="G24" s="9"/>
    </row>
    <row r="25" ht="15" customHeight="1"/>
    <row r="26" ht="34.5" customHeight="1"/>
    <row r="27" spans="2:6" ht="12.75">
      <c r="B27" s="5"/>
      <c r="C27" s="5"/>
      <c r="D27" s="5"/>
      <c r="E27" s="5"/>
      <c r="F27" s="5"/>
    </row>
    <row r="28" spans="2:6" ht="12.75">
      <c r="B28" s="5"/>
      <c r="C28" s="5"/>
      <c r="D28" s="5"/>
      <c r="E28" s="5"/>
      <c r="F28" s="5"/>
    </row>
    <row r="29" spans="2:6" ht="12.75">
      <c r="B29" s="5"/>
      <c r="C29" s="5"/>
      <c r="D29" s="5"/>
      <c r="E29" s="5"/>
      <c r="F29" s="5"/>
    </row>
    <row r="30" spans="2:6" ht="12.75">
      <c r="B30" s="5"/>
      <c r="C30" s="5"/>
      <c r="D30" s="5"/>
      <c r="E30" s="5"/>
      <c r="F30" s="5"/>
    </row>
    <row r="31" spans="2:6" ht="12.75">
      <c r="B31" s="5"/>
      <c r="C31" s="5"/>
      <c r="D31" s="5"/>
      <c r="E31" s="5"/>
      <c r="F31" s="5"/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7" ht="12.75">
      <c r="B34" s="5"/>
      <c r="C34" s="5"/>
      <c r="D34" s="5"/>
      <c r="E34" s="5"/>
      <c r="F34" s="5"/>
      <c r="G34" s="5"/>
    </row>
    <row r="35" spans="2:7" ht="12.75">
      <c r="B35" s="5"/>
      <c r="C35" s="5"/>
      <c r="D35" s="5"/>
      <c r="E35" s="5"/>
      <c r="F35" s="5"/>
      <c r="G35" s="5"/>
    </row>
    <row r="36" spans="2:7" ht="12.75">
      <c r="B36" s="5"/>
      <c r="C36" s="5"/>
      <c r="D36" s="5"/>
      <c r="E36" s="5"/>
      <c r="F36" s="5"/>
      <c r="G36" s="5"/>
    </row>
    <row r="37" spans="2:7" ht="12.75">
      <c r="B37" s="5"/>
      <c r="C37" s="5"/>
      <c r="D37" s="5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2" spans="2:7" ht="12.75">
      <c r="B42" s="5"/>
      <c r="C42" s="5"/>
      <c r="D42" s="5"/>
      <c r="E42" s="5"/>
      <c r="F42" s="5"/>
      <c r="G42" s="5"/>
    </row>
    <row r="43" spans="2:7" ht="12.75">
      <c r="B43" s="5"/>
      <c r="C43" s="5"/>
      <c r="D43" s="5"/>
      <c r="E43" s="5"/>
      <c r="F43" s="5"/>
      <c r="G43" s="5"/>
    </row>
    <row r="44" spans="2:7" ht="12.75">
      <c r="B44" s="5"/>
      <c r="C44" s="5"/>
      <c r="D44" s="5"/>
      <c r="E44" s="5"/>
      <c r="F44" s="5"/>
      <c r="G44" s="5"/>
    </row>
    <row r="45" spans="2:7" ht="12.75">
      <c r="B45" s="5"/>
      <c r="C45" s="5"/>
      <c r="D45" s="5"/>
      <c r="E45" s="5"/>
      <c r="F45" s="5"/>
      <c r="G45" s="5"/>
    </row>
    <row r="46" spans="2:7" ht="12.75">
      <c r="B46" s="5"/>
      <c r="C46" s="5"/>
      <c r="D46" s="5"/>
      <c r="E46" s="5"/>
      <c r="F46" s="5"/>
      <c r="G46" s="5"/>
    </row>
    <row r="47" spans="2:7" ht="12.75">
      <c r="B47" s="5"/>
      <c r="C47" s="5"/>
      <c r="D47" s="5"/>
      <c r="E47" s="5"/>
      <c r="F47" s="5"/>
      <c r="G47" s="5"/>
    </row>
    <row r="48" spans="2:7" ht="12.75">
      <c r="B48" s="5"/>
      <c r="C48" s="5"/>
      <c r="D48" s="5"/>
      <c r="E48" s="5"/>
      <c r="F48" s="5"/>
      <c r="G48" s="5"/>
    </row>
    <row r="49" spans="2:7" ht="12.75">
      <c r="B49" s="5"/>
      <c r="C49" s="5"/>
      <c r="D49" s="5"/>
      <c r="E49" s="5"/>
      <c r="F49" s="5"/>
      <c r="G49" s="5"/>
    </row>
    <row r="50" spans="2:7" ht="12.75">
      <c r="B50" s="5"/>
      <c r="C50" s="5"/>
      <c r="D50" s="5"/>
      <c r="E50" s="5"/>
      <c r="F50" s="5"/>
      <c r="G50" s="5"/>
    </row>
    <row r="51" spans="2:7" ht="12.75">
      <c r="B51" s="5"/>
      <c r="C51" s="5"/>
      <c r="D51" s="5"/>
      <c r="E51" s="5"/>
      <c r="F51" s="5"/>
      <c r="G51" s="5"/>
    </row>
    <row r="52" spans="2:7" ht="12.75">
      <c r="B52" s="5"/>
      <c r="C52" s="5"/>
      <c r="D52" s="5"/>
      <c r="E52" s="5"/>
      <c r="F52" s="5"/>
      <c r="G52" s="5"/>
    </row>
    <row r="53" spans="2:7" ht="12.75">
      <c r="B53" s="5"/>
      <c r="C53" s="5"/>
      <c r="D53" s="5"/>
      <c r="E53" s="5"/>
      <c r="F53" s="5"/>
      <c r="G53" s="5"/>
    </row>
    <row r="54" spans="2:7" ht="12.75">
      <c r="B54" s="5"/>
      <c r="C54" s="5"/>
      <c r="D54" s="5"/>
      <c r="E54" s="5"/>
      <c r="F54" s="5"/>
      <c r="G54" s="5"/>
    </row>
    <row r="55" spans="2:7" ht="12.75">
      <c r="B55" s="5"/>
      <c r="C55" s="5"/>
      <c r="D55" s="5"/>
      <c r="E55" s="5"/>
      <c r="F55" s="5"/>
      <c r="G55" s="5"/>
    </row>
    <row r="56" spans="2:7" ht="12.75">
      <c r="B56" s="5"/>
      <c r="C56" s="5"/>
      <c r="D56" s="5"/>
      <c r="E56" s="5"/>
      <c r="F56" s="5"/>
      <c r="G56" s="5"/>
    </row>
    <row r="57" spans="2:7" ht="12.75">
      <c r="B57" s="5"/>
      <c r="C57" s="5"/>
      <c r="D57" s="5"/>
      <c r="E57" s="5"/>
      <c r="F57" s="5"/>
      <c r="G57" s="5"/>
    </row>
    <row r="58" spans="2:7" ht="12.75">
      <c r="B58" s="5"/>
      <c r="C58" s="5"/>
      <c r="D58" s="5"/>
      <c r="E58" s="5"/>
      <c r="F58" s="5"/>
      <c r="G58" s="5"/>
    </row>
    <row r="59" spans="2:7" ht="12.75">
      <c r="B59" s="5"/>
      <c r="C59" s="5"/>
      <c r="D59" s="5"/>
      <c r="E59" s="5"/>
      <c r="F59" s="5"/>
      <c r="G59" s="5"/>
    </row>
    <row r="60" spans="2:7" ht="12.75">
      <c r="B60" s="5"/>
      <c r="C60" s="5"/>
      <c r="D60" s="5"/>
      <c r="E60" s="5"/>
      <c r="F60" s="5"/>
      <c r="G60" s="5"/>
    </row>
    <row r="61" spans="2:7" ht="12.75">
      <c r="B61" s="5"/>
      <c r="C61" s="5"/>
      <c r="D61" s="5"/>
      <c r="E61" s="5"/>
      <c r="F61" s="5"/>
      <c r="G61" s="5"/>
    </row>
    <row r="62" spans="2:7" ht="12.75">
      <c r="B62" s="5"/>
      <c r="C62" s="5"/>
      <c r="D62" s="5"/>
      <c r="E62" s="5"/>
      <c r="F62" s="5"/>
      <c r="G62" s="5"/>
    </row>
    <row r="63" spans="2:7" ht="12.75">
      <c r="B63" s="5"/>
      <c r="C63" s="5"/>
      <c r="D63" s="5"/>
      <c r="E63" s="5"/>
      <c r="F63" s="5"/>
      <c r="G63" s="5"/>
    </row>
    <row r="64" spans="2:7" ht="12.75">
      <c r="B64" s="5"/>
      <c r="C64" s="5"/>
      <c r="D64" s="5"/>
      <c r="E64" s="5"/>
      <c r="F64" s="5"/>
      <c r="G64" s="5"/>
    </row>
    <row r="65" spans="2:7" ht="12.75">
      <c r="B65" s="5"/>
      <c r="C65" s="5"/>
      <c r="D65" s="5"/>
      <c r="E65" s="5"/>
      <c r="F65" s="5"/>
      <c r="G65" s="5"/>
    </row>
    <row r="66" spans="2:7" ht="12.75">
      <c r="B66" s="5"/>
      <c r="C66" s="5"/>
      <c r="D66" s="5"/>
      <c r="E66" s="5"/>
      <c r="F66" s="5"/>
      <c r="G66" s="5"/>
    </row>
    <row r="67" spans="2:7" ht="12.75">
      <c r="B67" s="5"/>
      <c r="C67" s="5"/>
      <c r="D67" s="5"/>
      <c r="E67" s="5"/>
      <c r="F67" s="5"/>
      <c r="G67" s="5"/>
    </row>
    <row r="68" spans="2:7" ht="12.75">
      <c r="B68" s="5"/>
      <c r="C68" s="5"/>
      <c r="D68" s="5"/>
      <c r="E68" s="5"/>
      <c r="F68" s="5"/>
      <c r="G68" s="5"/>
    </row>
    <row r="69" spans="2:7" ht="12.75">
      <c r="B69" s="5"/>
      <c r="C69" s="5"/>
      <c r="D69" s="5"/>
      <c r="E69" s="5"/>
      <c r="F69" s="5"/>
      <c r="G69" s="5"/>
    </row>
    <row r="70" spans="2:7" ht="12.75">
      <c r="B70" s="5"/>
      <c r="C70" s="5"/>
      <c r="D70" s="5"/>
      <c r="E70" s="5"/>
      <c r="F70" s="5"/>
      <c r="G70" s="5"/>
    </row>
    <row r="71" spans="2:7" ht="12.75">
      <c r="B71" s="5"/>
      <c r="C71" s="5"/>
      <c r="D71" s="5"/>
      <c r="E71" s="5"/>
      <c r="F71" s="5"/>
      <c r="G71" s="5"/>
    </row>
    <row r="72" spans="2:7" ht="12.75">
      <c r="B72" s="5"/>
      <c r="C72" s="5"/>
      <c r="D72" s="5"/>
      <c r="E72" s="5"/>
      <c r="F72" s="5"/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</sheetData>
  <sheetProtection/>
  <mergeCells count="3">
    <mergeCell ref="B4:F4"/>
    <mergeCell ref="B23:E23"/>
    <mergeCell ref="B21:E21"/>
  </mergeCells>
  <printOptions/>
  <pageMargins left="0.75" right="0.75" top="1" bottom="1" header="0.5" footer="0.5"/>
  <pageSetup horizontalDpi="600" verticalDpi="600" orientation="portrait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00390625" style="0" bestFit="1" customWidth="1"/>
    <col min="2" max="2" width="43.7109375" style="0" customWidth="1"/>
    <col min="3" max="3" width="13.8515625" style="0" bestFit="1" customWidth="1"/>
    <col min="5" max="5" width="10.57421875" style="0" bestFit="1" customWidth="1"/>
    <col min="6" max="6" width="12.57421875" style="0" customWidth="1"/>
    <col min="7" max="7" width="9.57421875" style="0" customWidth="1"/>
  </cols>
  <sheetData>
    <row r="3" spans="2:7" ht="15">
      <c r="B3" s="215" t="s">
        <v>55</v>
      </c>
      <c r="C3" s="215"/>
      <c r="D3" s="215"/>
      <c r="E3" s="215"/>
      <c r="F3" s="215"/>
      <c r="G3" s="31"/>
    </row>
    <row r="4" ht="15">
      <c r="B4" s="1"/>
    </row>
    <row r="5" ht="15">
      <c r="B5" s="1"/>
    </row>
    <row r="6" ht="12.75">
      <c r="B6" s="5"/>
    </row>
    <row r="7" ht="12.75">
      <c r="B7" s="5"/>
    </row>
    <row r="8" ht="12.75">
      <c r="B8" s="110"/>
    </row>
    <row r="9" spans="1:6" ht="15.75">
      <c r="A9" s="73" t="s">
        <v>4</v>
      </c>
      <c r="B9" s="22" t="s">
        <v>7</v>
      </c>
      <c r="C9" s="3"/>
      <c r="D9" s="3"/>
      <c r="E9" s="3"/>
      <c r="F9" s="3"/>
    </row>
    <row r="10" spans="1:6" ht="24.75" customHeight="1">
      <c r="A10" s="71"/>
      <c r="B10" s="16" t="s">
        <v>82</v>
      </c>
      <c r="C10" s="17" t="s">
        <v>43</v>
      </c>
      <c r="D10" s="17" t="s">
        <v>1</v>
      </c>
      <c r="E10" s="17" t="s">
        <v>3</v>
      </c>
      <c r="F10" s="85" t="s">
        <v>11</v>
      </c>
    </row>
    <row r="11" spans="1:7" ht="12.75">
      <c r="A11" s="37"/>
      <c r="B11" s="106" t="s">
        <v>86</v>
      </c>
      <c r="C11" s="28">
        <v>50</v>
      </c>
      <c r="D11" s="23">
        <v>5.3</v>
      </c>
      <c r="E11" s="21">
        <v>52</v>
      </c>
      <c r="F11" s="23">
        <f>C11*D11*E11</f>
        <v>13780</v>
      </c>
      <c r="G11" s="5"/>
    </row>
    <row r="12" spans="1:7" ht="12.75">
      <c r="A12" s="37"/>
      <c r="B12" s="106" t="s">
        <v>87</v>
      </c>
      <c r="C12" s="28">
        <v>728</v>
      </c>
      <c r="D12" s="23">
        <v>0.49</v>
      </c>
      <c r="E12" s="21">
        <v>52</v>
      </c>
      <c r="F12" s="23">
        <f>C12*D12*E12</f>
        <v>18549.44</v>
      </c>
      <c r="G12" s="5"/>
    </row>
    <row r="13" spans="1:7" ht="12.75">
      <c r="A13" s="17"/>
      <c r="B13" s="217" t="s">
        <v>90</v>
      </c>
      <c r="C13" s="217"/>
      <c r="D13" s="217"/>
      <c r="E13" s="217"/>
      <c r="F13" s="58">
        <f>SUM(F11:F12)</f>
        <v>32329.44</v>
      </c>
      <c r="G13" s="5"/>
    </row>
    <row r="14" spans="1:7" ht="25.5">
      <c r="A14" s="28"/>
      <c r="B14" s="91" t="s">
        <v>6</v>
      </c>
      <c r="C14" s="84" t="s">
        <v>0</v>
      </c>
      <c r="D14" s="84" t="s">
        <v>1</v>
      </c>
      <c r="E14" s="84" t="s">
        <v>96</v>
      </c>
      <c r="F14" s="85" t="s">
        <v>11</v>
      </c>
      <c r="G14" s="11"/>
    </row>
    <row r="15" spans="1:7" ht="15.75">
      <c r="A15" s="88" t="s">
        <v>5</v>
      </c>
      <c r="B15" s="93" t="s">
        <v>99</v>
      </c>
      <c r="C15" s="140">
        <v>0.081</v>
      </c>
      <c r="D15" s="23">
        <v>17.9</v>
      </c>
      <c r="E15" s="23">
        <v>200.475</v>
      </c>
      <c r="F15" s="144">
        <f>D15*E15</f>
        <v>3588.5024999999996</v>
      </c>
      <c r="G15" s="5"/>
    </row>
    <row r="16" spans="1:7" ht="15.75">
      <c r="A16" s="88"/>
      <c r="B16" s="93" t="s">
        <v>97</v>
      </c>
      <c r="C16" s="129">
        <v>0.081</v>
      </c>
      <c r="D16" s="23">
        <v>17.9</v>
      </c>
      <c r="E16" s="23">
        <v>601.425</v>
      </c>
      <c r="F16" s="94">
        <f>D16*E16</f>
        <v>10765.507499999998</v>
      </c>
      <c r="G16" s="5"/>
    </row>
    <row r="17" spans="1:7" ht="12" customHeight="1">
      <c r="A17" s="28"/>
      <c r="B17" s="89" t="s">
        <v>95</v>
      </c>
      <c r="C17" s="21"/>
      <c r="D17" s="21"/>
      <c r="E17" s="21"/>
      <c r="F17" s="58">
        <f>SUM(F15:F16)</f>
        <v>14354.009999999998</v>
      </c>
      <c r="G17" s="5"/>
    </row>
    <row r="18" spans="1:7" ht="30" customHeight="1">
      <c r="A18" s="71" t="s">
        <v>9</v>
      </c>
      <c r="B18" s="145" t="s">
        <v>8</v>
      </c>
      <c r="C18" s="146" t="s">
        <v>0</v>
      </c>
      <c r="D18" s="96" t="s">
        <v>1</v>
      </c>
      <c r="E18" s="96" t="s">
        <v>2</v>
      </c>
      <c r="F18" s="85" t="s">
        <v>11</v>
      </c>
      <c r="G18" s="7"/>
    </row>
    <row r="19" spans="1:7" ht="15.75">
      <c r="A19" s="71"/>
      <c r="B19" s="147" t="s">
        <v>108</v>
      </c>
      <c r="C19" s="21" t="s">
        <v>42</v>
      </c>
      <c r="D19" s="23">
        <v>500</v>
      </c>
      <c r="E19" s="21">
        <v>6</v>
      </c>
      <c r="F19" s="23">
        <f>D19*E19</f>
        <v>3000</v>
      </c>
      <c r="G19" s="5"/>
    </row>
    <row r="20" spans="1:7" ht="15.75">
      <c r="A20" s="26"/>
      <c r="B20" s="218" t="s">
        <v>13</v>
      </c>
      <c r="C20" s="218"/>
      <c r="D20" s="218"/>
      <c r="E20" s="218"/>
      <c r="F20" s="58">
        <f>SUM(F19:F19)</f>
        <v>3000</v>
      </c>
      <c r="G20" s="5"/>
    </row>
    <row r="21" spans="1:6" s="5" customFormat="1" ht="12.75">
      <c r="A21" s="3"/>
      <c r="B21" s="21"/>
      <c r="C21" s="21"/>
      <c r="D21" s="23"/>
      <c r="E21" s="21"/>
      <c r="F21" s="23"/>
    </row>
    <row r="22" spans="1:7" ht="12.75">
      <c r="A22" s="3"/>
      <c r="B22" s="219" t="s">
        <v>16</v>
      </c>
      <c r="C22" s="219"/>
      <c r="D22" s="219"/>
      <c r="E22" s="219"/>
      <c r="F22" s="58">
        <f>F13+F17+F20</f>
        <v>49683.45</v>
      </c>
      <c r="G22" s="5"/>
    </row>
    <row r="23" spans="1:7" ht="12.75">
      <c r="A23" s="5"/>
      <c r="B23" s="95"/>
      <c r="C23" s="95"/>
      <c r="D23" s="95"/>
      <c r="E23" s="95"/>
      <c r="F23" s="95"/>
      <c r="G23" s="19"/>
    </row>
    <row r="24" spans="1:6" ht="12.75">
      <c r="A24" s="5"/>
      <c r="B24" s="95"/>
      <c r="C24" s="95"/>
      <c r="D24" s="95"/>
      <c r="E24" s="95"/>
      <c r="F24" s="95"/>
    </row>
    <row r="25" spans="1:7" ht="12.75">
      <c r="A25" s="5"/>
      <c r="G25" s="9"/>
    </row>
  </sheetData>
  <sheetProtection/>
  <mergeCells count="4">
    <mergeCell ref="B3:F3"/>
    <mergeCell ref="B20:E20"/>
    <mergeCell ref="B22:E22"/>
    <mergeCell ref="B13:E13"/>
  </mergeCells>
  <printOptions/>
  <pageMargins left="0.75" right="0.75" top="1" bottom="1" header="0.5" footer="0.5"/>
  <pageSetup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00390625" style="0" bestFit="1" customWidth="1"/>
    <col min="2" max="2" width="43.57421875" style="0" customWidth="1"/>
    <col min="3" max="3" width="14.00390625" style="0" bestFit="1" customWidth="1"/>
    <col min="4" max="4" width="9.28125" style="0" bestFit="1" customWidth="1"/>
    <col min="5" max="5" width="10.7109375" style="0" bestFit="1" customWidth="1"/>
    <col min="6" max="6" width="11.7109375" style="0" bestFit="1" customWidth="1"/>
  </cols>
  <sheetData>
    <row r="3" spans="2:7" ht="15">
      <c r="B3" s="215" t="s">
        <v>56</v>
      </c>
      <c r="C3" s="215"/>
      <c r="D3" s="215"/>
      <c r="E3" s="215"/>
      <c r="F3" s="215"/>
      <c r="G3" s="31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spans="1:6" ht="15.75">
      <c r="A10" s="73" t="s">
        <v>4</v>
      </c>
      <c r="B10" s="22" t="s">
        <v>7</v>
      </c>
      <c r="C10" s="3"/>
      <c r="D10" s="3"/>
      <c r="E10" s="3"/>
      <c r="F10" s="3"/>
    </row>
    <row r="11" spans="1:6" ht="24.75" customHeight="1">
      <c r="A11" s="60"/>
      <c r="B11" s="16" t="s">
        <v>82</v>
      </c>
      <c r="C11" s="84" t="s">
        <v>43</v>
      </c>
      <c r="D11" s="84" t="s">
        <v>1</v>
      </c>
      <c r="E11" s="84" t="s">
        <v>3</v>
      </c>
      <c r="F11" s="85" t="s">
        <v>11</v>
      </c>
    </row>
    <row r="12" spans="1:6" ht="12.75">
      <c r="A12" s="72"/>
      <c r="B12" s="106" t="s">
        <v>83</v>
      </c>
      <c r="C12" s="21">
        <v>103</v>
      </c>
      <c r="D12" s="23">
        <v>5.3</v>
      </c>
      <c r="E12" s="21">
        <v>52</v>
      </c>
      <c r="F12" s="23">
        <f>C12*D12*E12</f>
        <v>28386.8</v>
      </c>
    </row>
    <row r="13" spans="1:6" ht="12.75">
      <c r="A13" s="72"/>
      <c r="B13" s="106" t="s">
        <v>92</v>
      </c>
      <c r="C13" s="21">
        <v>4</v>
      </c>
      <c r="D13" s="23">
        <v>12.5</v>
      </c>
      <c r="E13" s="21">
        <v>12</v>
      </c>
      <c r="F13" s="23">
        <f>C13*D13*E13</f>
        <v>600</v>
      </c>
    </row>
    <row r="14" spans="1:6" ht="12.75">
      <c r="A14" s="72"/>
      <c r="B14" s="6" t="s">
        <v>91</v>
      </c>
      <c r="C14" s="21"/>
      <c r="D14" s="21"/>
      <c r="E14" s="21"/>
      <c r="F14" s="58">
        <f>SUM(F12:F13)</f>
        <v>28986.8</v>
      </c>
    </row>
    <row r="15" spans="1:7" ht="25.5">
      <c r="A15" s="88" t="s">
        <v>5</v>
      </c>
      <c r="B15" s="91" t="s">
        <v>6</v>
      </c>
      <c r="C15" s="84" t="s">
        <v>0</v>
      </c>
      <c r="D15" s="84" t="s">
        <v>1</v>
      </c>
      <c r="E15" s="84" t="s">
        <v>96</v>
      </c>
      <c r="F15" s="85" t="s">
        <v>11</v>
      </c>
      <c r="G15" s="5"/>
    </row>
    <row r="16" spans="1:7" ht="15.75">
      <c r="A16" s="88"/>
      <c r="B16" s="93" t="s">
        <v>99</v>
      </c>
      <c r="C16" s="140">
        <v>0.0291</v>
      </c>
      <c r="D16" s="23">
        <v>17.9</v>
      </c>
      <c r="E16" s="21">
        <v>72.02</v>
      </c>
      <c r="F16" s="94">
        <f>D16*E16</f>
        <v>1289.158</v>
      </c>
      <c r="G16" s="5"/>
    </row>
    <row r="17" spans="1:7" ht="12.75">
      <c r="A17" s="84"/>
      <c r="B17" s="93" t="s">
        <v>97</v>
      </c>
      <c r="C17" s="129">
        <v>0.0291</v>
      </c>
      <c r="D17" s="23">
        <v>17.9</v>
      </c>
      <c r="E17" s="21">
        <v>216</v>
      </c>
      <c r="F17" s="94">
        <f>D17*E17</f>
        <v>3866.3999999999996</v>
      </c>
      <c r="G17" s="5"/>
    </row>
    <row r="18" spans="1:7" ht="12.75">
      <c r="A18" s="28"/>
      <c r="B18" s="89" t="s">
        <v>95</v>
      </c>
      <c r="C18" s="21"/>
      <c r="D18" s="21"/>
      <c r="E18" s="21"/>
      <c r="F18" s="58">
        <f>SUM(F16:F17)</f>
        <v>5155.557999999999</v>
      </c>
      <c r="G18" s="7"/>
    </row>
    <row r="19" spans="1:7" ht="30" customHeight="1">
      <c r="A19" s="71" t="s">
        <v>9</v>
      </c>
      <c r="B19" s="148" t="s">
        <v>8</v>
      </c>
      <c r="C19" s="146" t="s">
        <v>0</v>
      </c>
      <c r="D19" s="96" t="s">
        <v>1</v>
      </c>
      <c r="E19" s="96" t="s">
        <v>2</v>
      </c>
      <c r="F19" s="100" t="s">
        <v>11</v>
      </c>
      <c r="G19" s="5"/>
    </row>
    <row r="20" spans="1:7" ht="15.75">
      <c r="A20" s="26"/>
      <c r="B20" s="147" t="s">
        <v>109</v>
      </c>
      <c r="C20" s="21" t="s">
        <v>42</v>
      </c>
      <c r="D20" s="23">
        <v>500</v>
      </c>
      <c r="E20" s="21">
        <v>6</v>
      </c>
      <c r="F20" s="94">
        <f>D20*E20</f>
        <v>3000</v>
      </c>
      <c r="G20" s="5"/>
    </row>
    <row r="21" spans="1:7" ht="12.75">
      <c r="A21" s="3"/>
      <c r="B21" s="218" t="s">
        <v>13</v>
      </c>
      <c r="C21" s="218"/>
      <c r="D21" s="218"/>
      <c r="E21" s="218"/>
      <c r="F21" s="58">
        <f>SUM(F20:F20)</f>
        <v>3000</v>
      </c>
      <c r="G21" s="5"/>
    </row>
    <row r="22" spans="1:7" ht="12.75">
      <c r="A22" s="3"/>
      <c r="B22" s="21"/>
      <c r="C22" s="21"/>
      <c r="D22" s="21"/>
      <c r="E22" s="21"/>
      <c r="F22" s="21"/>
      <c r="G22" s="7"/>
    </row>
    <row r="23" spans="1:7" ht="14.25" customHeight="1">
      <c r="A23" s="3"/>
      <c r="B23" s="219" t="s">
        <v>17</v>
      </c>
      <c r="C23" s="219"/>
      <c r="D23" s="219"/>
      <c r="E23" s="219"/>
      <c r="F23" s="58">
        <f>F14+F18+F21</f>
        <v>37142.358</v>
      </c>
      <c r="G23" s="11"/>
    </row>
    <row r="24" spans="1:7" ht="12.75">
      <c r="A24" s="5"/>
      <c r="G24" s="11"/>
    </row>
  </sheetData>
  <sheetProtection/>
  <mergeCells count="3">
    <mergeCell ref="B21:E21"/>
    <mergeCell ref="B23:E23"/>
    <mergeCell ref="B3:F3"/>
  </mergeCells>
  <printOptions/>
  <pageMargins left="0.75" right="0.75" top="1" bottom="1" header="0.5" footer="0.5"/>
  <pageSetup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57421875" style="0" bestFit="1" customWidth="1"/>
    <col min="2" max="2" width="43.421875" style="0" customWidth="1"/>
    <col min="3" max="3" width="14.00390625" style="0" bestFit="1" customWidth="1"/>
    <col min="4" max="4" width="8.00390625" style="0" bestFit="1" customWidth="1"/>
    <col min="5" max="5" width="10.7109375" style="0" bestFit="1" customWidth="1"/>
    <col min="6" max="6" width="11.7109375" style="0" customWidth="1"/>
  </cols>
  <sheetData>
    <row r="2" spans="2:7" ht="15">
      <c r="B2" s="215" t="s">
        <v>57</v>
      </c>
      <c r="C2" s="215"/>
      <c r="D2" s="215"/>
      <c r="E2" s="215"/>
      <c r="F2" s="215"/>
      <c r="G2" s="31"/>
    </row>
    <row r="3" spans="2:7" ht="15">
      <c r="B3" s="31"/>
      <c r="C3" s="31"/>
      <c r="D3" s="31"/>
      <c r="E3" s="31"/>
      <c r="F3" s="31"/>
      <c r="G3" s="31"/>
    </row>
    <row r="4" ht="12.75">
      <c r="B4" s="5"/>
    </row>
    <row r="5" ht="12.75">
      <c r="B5" s="5"/>
    </row>
    <row r="6" ht="12.75">
      <c r="B6" s="5"/>
    </row>
    <row r="7" ht="15">
      <c r="B7" s="1"/>
    </row>
    <row r="8" spans="1:6" ht="15.75">
      <c r="A8" s="73" t="s">
        <v>4</v>
      </c>
      <c r="B8" s="22" t="s">
        <v>7</v>
      </c>
      <c r="C8" s="3"/>
      <c r="D8" s="3"/>
      <c r="E8" s="3"/>
      <c r="F8" s="3"/>
    </row>
    <row r="9" spans="1:6" ht="24.75" customHeight="1">
      <c r="A9" s="74"/>
      <c r="B9" s="16" t="s">
        <v>82</v>
      </c>
      <c r="C9" s="29" t="s">
        <v>43</v>
      </c>
      <c r="D9" s="29" t="s">
        <v>1</v>
      </c>
      <c r="E9" s="29" t="s">
        <v>3</v>
      </c>
      <c r="F9" s="18" t="s">
        <v>11</v>
      </c>
    </row>
    <row r="10" spans="1:6" ht="12.75">
      <c r="A10" s="72"/>
      <c r="B10" s="106" t="s">
        <v>83</v>
      </c>
      <c r="C10" s="3">
        <v>40</v>
      </c>
      <c r="D10" s="3">
        <v>5.3</v>
      </c>
      <c r="E10" s="3">
        <v>52</v>
      </c>
      <c r="F10" s="23">
        <f>C10*D10*E10</f>
        <v>11024</v>
      </c>
    </row>
    <row r="11" spans="1:7" ht="12.75">
      <c r="A11" s="75"/>
      <c r="B11" s="21" t="s">
        <v>92</v>
      </c>
      <c r="C11" s="3">
        <v>20</v>
      </c>
      <c r="D11" s="23">
        <v>12.5</v>
      </c>
      <c r="E11" s="21">
        <v>12</v>
      </c>
      <c r="F11" s="23">
        <f>C11*D11*E11</f>
        <v>3000</v>
      </c>
      <c r="G11" s="5"/>
    </row>
    <row r="12" spans="1:7" ht="12.75">
      <c r="A12" s="72"/>
      <c r="B12" s="217" t="s">
        <v>91</v>
      </c>
      <c r="C12" s="217"/>
      <c r="D12" s="217"/>
      <c r="E12" s="217"/>
      <c r="F12" s="58">
        <f>SUM(F10:F11)</f>
        <v>14024</v>
      </c>
      <c r="G12" s="5"/>
    </row>
    <row r="13" spans="1:6" ht="25.5">
      <c r="A13" s="80" t="s">
        <v>5</v>
      </c>
      <c r="B13" s="105" t="s">
        <v>6</v>
      </c>
      <c r="C13" s="96" t="s">
        <v>0</v>
      </c>
      <c r="D13" s="96" t="s">
        <v>1</v>
      </c>
      <c r="E13" s="96" t="s">
        <v>96</v>
      </c>
      <c r="F13" s="85" t="s">
        <v>11</v>
      </c>
    </row>
    <row r="14" spans="1:6" ht="15.75">
      <c r="A14" s="80"/>
      <c r="B14" s="93" t="s">
        <v>99</v>
      </c>
      <c r="C14" s="140">
        <v>0.0219</v>
      </c>
      <c r="D14" s="23">
        <v>17.9</v>
      </c>
      <c r="E14" s="21">
        <v>54.2</v>
      </c>
      <c r="F14" s="94">
        <f>D14*E14</f>
        <v>970.18</v>
      </c>
    </row>
    <row r="15" spans="1:6" ht="12.75">
      <c r="A15" s="28"/>
      <c r="B15" s="93" t="s">
        <v>97</v>
      </c>
      <c r="C15" s="129">
        <v>0.0219</v>
      </c>
      <c r="D15" s="23">
        <v>17.9</v>
      </c>
      <c r="E15" s="21">
        <v>162.54</v>
      </c>
      <c r="F15" s="94">
        <f>D15*E15</f>
        <v>2909.4659999999994</v>
      </c>
    </row>
    <row r="16" spans="1:7" ht="12.75" customHeight="1">
      <c r="A16" s="28"/>
      <c r="B16" s="128" t="s">
        <v>95</v>
      </c>
      <c r="C16" s="21"/>
      <c r="D16" s="21"/>
      <c r="E16" s="21"/>
      <c r="F16" s="58">
        <f>SUM(F14:F15)</f>
        <v>3879.6459999999993</v>
      </c>
      <c r="G16" s="19"/>
    </row>
    <row r="17" spans="1:6" ht="28.5" customHeight="1">
      <c r="A17" s="60" t="s">
        <v>9</v>
      </c>
      <c r="B17" s="149" t="s">
        <v>8</v>
      </c>
      <c r="C17" s="146" t="s">
        <v>0</v>
      </c>
      <c r="D17" s="96" t="s">
        <v>1</v>
      </c>
      <c r="E17" s="96" t="s">
        <v>2</v>
      </c>
      <c r="F17" s="85" t="s">
        <v>11</v>
      </c>
    </row>
    <row r="18" spans="1:6" ht="15.75">
      <c r="A18" s="22"/>
      <c r="B18" s="147" t="s">
        <v>109</v>
      </c>
      <c r="C18" s="150" t="s">
        <v>42</v>
      </c>
      <c r="D18" s="23">
        <v>500</v>
      </c>
      <c r="E18" s="21">
        <v>6</v>
      </c>
      <c r="F18" s="94">
        <f>D18*E18</f>
        <v>3000</v>
      </c>
    </row>
    <row r="19" spans="1:6" ht="12.75">
      <c r="A19" s="3"/>
      <c r="B19" s="218" t="s">
        <v>13</v>
      </c>
      <c r="C19" s="218"/>
      <c r="D19" s="218"/>
      <c r="E19" s="218"/>
      <c r="F19" s="58">
        <f>SUM(F18)</f>
        <v>3000</v>
      </c>
    </row>
    <row r="20" spans="1:7" ht="12.75">
      <c r="A20" s="3"/>
      <c r="B20" s="21"/>
      <c r="C20" s="21"/>
      <c r="D20" s="21"/>
      <c r="E20" s="21"/>
      <c r="F20" s="21"/>
      <c r="G20" s="19"/>
    </row>
    <row r="21" spans="1:6" ht="12.75">
      <c r="A21" s="3"/>
      <c r="B21" s="219" t="s">
        <v>18</v>
      </c>
      <c r="C21" s="219"/>
      <c r="D21" s="219"/>
      <c r="E21" s="219"/>
      <c r="F21" s="58">
        <f>F12+F16+F19</f>
        <v>20903.646</v>
      </c>
    </row>
    <row r="22" ht="12.75">
      <c r="A22" s="5"/>
    </row>
  </sheetData>
  <sheetProtection/>
  <mergeCells count="4">
    <mergeCell ref="B19:E19"/>
    <mergeCell ref="B21:E21"/>
    <mergeCell ref="B2:F2"/>
    <mergeCell ref="B12:E12"/>
  </mergeCells>
  <printOptions/>
  <pageMargins left="0.75" right="0.75" top="1" bottom="1" header="0.5" footer="0.5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57421875" style="0" bestFit="1" customWidth="1"/>
    <col min="2" max="2" width="43.140625" style="0" customWidth="1"/>
    <col min="3" max="3" width="14.00390625" style="0" bestFit="1" customWidth="1"/>
    <col min="4" max="4" width="8.00390625" style="0" bestFit="1" customWidth="1"/>
    <col min="5" max="5" width="10.7109375" style="0" bestFit="1" customWidth="1"/>
    <col min="6" max="6" width="11.57421875" style="0" customWidth="1"/>
  </cols>
  <sheetData>
    <row r="3" spans="2:7" ht="15">
      <c r="B3" s="215" t="s">
        <v>58</v>
      </c>
      <c r="C3" s="215"/>
      <c r="D3" s="215"/>
      <c r="E3" s="215"/>
      <c r="F3" s="215"/>
      <c r="G3" s="31"/>
    </row>
    <row r="4" ht="15">
      <c r="B4" s="1"/>
    </row>
    <row r="5" ht="12.75">
      <c r="B5" s="5"/>
    </row>
    <row r="6" ht="12.75">
      <c r="B6" s="5"/>
    </row>
    <row r="7" ht="12.75">
      <c r="B7" s="5"/>
    </row>
    <row r="8" ht="12.75">
      <c r="B8" s="5"/>
    </row>
    <row r="9" spans="1:6" ht="15.75">
      <c r="A9" s="73" t="s">
        <v>4</v>
      </c>
      <c r="B9" s="22" t="s">
        <v>7</v>
      </c>
      <c r="C9" s="3"/>
      <c r="D9" s="3"/>
      <c r="E9" s="3"/>
      <c r="F9" s="3"/>
    </row>
    <row r="10" spans="1:6" ht="25.5">
      <c r="A10" s="16"/>
      <c r="B10" s="16" t="s">
        <v>82</v>
      </c>
      <c r="C10" s="17" t="s">
        <v>43</v>
      </c>
      <c r="D10" s="17" t="s">
        <v>1</v>
      </c>
      <c r="E10" s="17" t="s">
        <v>3</v>
      </c>
      <c r="F10" s="18" t="s">
        <v>11</v>
      </c>
    </row>
    <row r="11" spans="1:7" ht="12.75">
      <c r="A11" s="75"/>
      <c r="B11" s="3" t="s">
        <v>83</v>
      </c>
      <c r="C11" s="3">
        <v>49</v>
      </c>
      <c r="D11" s="20">
        <v>5.3</v>
      </c>
      <c r="E11" s="3">
        <v>52</v>
      </c>
      <c r="F11" s="23">
        <f>C11*D11*E11</f>
        <v>13504.4</v>
      </c>
      <c r="G11" s="5"/>
    </row>
    <row r="12" spans="1:7" ht="12.75">
      <c r="A12" s="75"/>
      <c r="B12" s="106" t="s">
        <v>93</v>
      </c>
      <c r="C12" s="3">
        <v>347</v>
      </c>
      <c r="D12" s="20">
        <v>0.49</v>
      </c>
      <c r="E12" s="3">
        <v>52</v>
      </c>
      <c r="F12" s="23">
        <f>C12*D12*E12</f>
        <v>8841.56</v>
      </c>
      <c r="G12" s="5"/>
    </row>
    <row r="13" spans="1:7" ht="12.75">
      <c r="A13" s="75"/>
      <c r="B13" s="106" t="s">
        <v>92</v>
      </c>
      <c r="C13" s="3">
        <v>3</v>
      </c>
      <c r="D13" s="20">
        <v>12.5</v>
      </c>
      <c r="E13" s="3">
        <v>12</v>
      </c>
      <c r="F13" s="23">
        <f>C13*D13*E13</f>
        <v>450</v>
      </c>
      <c r="G13" s="5"/>
    </row>
    <row r="14" spans="1:7" ht="12.75">
      <c r="A14" s="75"/>
      <c r="B14" s="217" t="s">
        <v>91</v>
      </c>
      <c r="C14" s="217"/>
      <c r="D14" s="217"/>
      <c r="E14" s="217"/>
      <c r="F14" s="58">
        <f>SUM(F11:F13)</f>
        <v>22795.96</v>
      </c>
      <c r="G14" s="5"/>
    </row>
    <row r="15" spans="1:6" ht="25.5">
      <c r="A15" s="88" t="s">
        <v>5</v>
      </c>
      <c r="B15" s="91" t="s">
        <v>6</v>
      </c>
      <c r="C15" s="96" t="s">
        <v>0</v>
      </c>
      <c r="D15" s="96" t="s">
        <v>1</v>
      </c>
      <c r="E15" s="84" t="s">
        <v>96</v>
      </c>
      <c r="F15" s="85" t="s">
        <v>11</v>
      </c>
    </row>
    <row r="16" spans="1:7" ht="15.75">
      <c r="A16" s="88"/>
      <c r="B16" s="93" t="s">
        <v>99</v>
      </c>
      <c r="C16" s="140">
        <v>0.0282</v>
      </c>
      <c r="D16" s="23">
        <v>17.9</v>
      </c>
      <c r="E16" s="23">
        <v>69.795</v>
      </c>
      <c r="F16" s="94">
        <f>D16*E16</f>
        <v>1249.3305</v>
      </c>
      <c r="G16" s="19"/>
    </row>
    <row r="17" spans="1:6" ht="12.75">
      <c r="A17" s="87"/>
      <c r="B17" s="93" t="s">
        <v>97</v>
      </c>
      <c r="C17" s="129">
        <v>0.0282</v>
      </c>
      <c r="D17" s="23">
        <v>17.9</v>
      </c>
      <c r="E17" s="23">
        <v>209.385</v>
      </c>
      <c r="F17" s="94">
        <f>D17*E17</f>
        <v>3747.9914999999996</v>
      </c>
    </row>
    <row r="18" spans="1:6" ht="12.75">
      <c r="A18" s="28"/>
      <c r="B18" s="89" t="s">
        <v>19</v>
      </c>
      <c r="C18" s="21"/>
      <c r="D18" s="21"/>
      <c r="E18" s="21"/>
      <c r="F18" s="58">
        <f>SUM(F16:F17)</f>
        <v>4997.322</v>
      </c>
    </row>
    <row r="19" spans="1:6" ht="27.75" customHeight="1">
      <c r="A19" s="71" t="s">
        <v>9</v>
      </c>
      <c r="B19" s="149" t="s">
        <v>8</v>
      </c>
      <c r="C19" s="146" t="s">
        <v>0</v>
      </c>
      <c r="D19" s="84" t="s">
        <v>1</v>
      </c>
      <c r="E19" s="84" t="s">
        <v>2</v>
      </c>
      <c r="F19" s="85" t="s">
        <v>11</v>
      </c>
    </row>
    <row r="20" spans="1:7" ht="15.75">
      <c r="A20" s="26"/>
      <c r="B20" s="147" t="s">
        <v>108</v>
      </c>
      <c r="C20" s="96" t="s">
        <v>42</v>
      </c>
      <c r="D20" s="23">
        <v>500</v>
      </c>
      <c r="E20" s="21">
        <v>6</v>
      </c>
      <c r="F20" s="94">
        <f>D20*E20</f>
        <v>3000</v>
      </c>
      <c r="G20" s="7"/>
    </row>
    <row r="21" spans="1:6" ht="12.75">
      <c r="A21" s="32"/>
      <c r="B21" s="218" t="s">
        <v>13</v>
      </c>
      <c r="C21" s="218"/>
      <c r="D21" s="218"/>
      <c r="E21" s="218"/>
      <c r="F21" s="58">
        <f>SUM(F20:F20)</f>
        <v>3000</v>
      </c>
    </row>
    <row r="22" spans="1:6" ht="12.75">
      <c r="A22" s="29"/>
      <c r="B22" s="21"/>
      <c r="C22" s="21"/>
      <c r="D22" s="21"/>
      <c r="E22" s="21"/>
      <c r="F22" s="21"/>
    </row>
    <row r="23" spans="1:6" ht="12.75">
      <c r="A23" s="3"/>
      <c r="B23" s="219" t="s">
        <v>20</v>
      </c>
      <c r="C23" s="219"/>
      <c r="D23" s="219"/>
      <c r="E23" s="219"/>
      <c r="F23" s="58">
        <f>F14+F18+F21</f>
        <v>30793.282</v>
      </c>
    </row>
    <row r="24" spans="1:6" ht="12.75">
      <c r="A24" s="5"/>
      <c r="B24" s="95"/>
      <c r="C24" s="95"/>
      <c r="D24" s="95"/>
      <c r="E24" s="95"/>
      <c r="F24" s="95"/>
    </row>
    <row r="25" ht="12.75">
      <c r="A25" s="5"/>
    </row>
  </sheetData>
  <sheetProtection/>
  <mergeCells count="4">
    <mergeCell ref="B21:E21"/>
    <mergeCell ref="B23:E23"/>
    <mergeCell ref="B3:F3"/>
    <mergeCell ref="B14:E1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57421875" style="0" bestFit="1" customWidth="1"/>
    <col min="2" max="2" width="44.28125" style="0" customWidth="1"/>
    <col min="3" max="3" width="14.00390625" style="0" bestFit="1" customWidth="1"/>
    <col min="4" max="4" width="8.00390625" style="0" bestFit="1" customWidth="1"/>
    <col min="5" max="5" width="9.28125" style="0" bestFit="1" customWidth="1"/>
    <col min="6" max="6" width="12.00390625" style="0" customWidth="1"/>
  </cols>
  <sheetData>
    <row r="3" spans="2:7" ht="15">
      <c r="B3" s="215" t="s">
        <v>59</v>
      </c>
      <c r="C3" s="215"/>
      <c r="D3" s="215"/>
      <c r="E3" s="215"/>
      <c r="F3" s="215"/>
      <c r="G3" s="49"/>
    </row>
    <row r="5" ht="12.75">
      <c r="B5" s="5"/>
    </row>
    <row r="6" ht="12.75">
      <c r="B6" s="5"/>
    </row>
    <row r="7" ht="12.75">
      <c r="B7" s="110"/>
    </row>
    <row r="8" spans="1:6" ht="15.75">
      <c r="A8" s="70" t="s">
        <v>4</v>
      </c>
      <c r="B8" s="46" t="s">
        <v>7</v>
      </c>
      <c r="C8" s="34"/>
      <c r="D8" s="34"/>
      <c r="E8" s="34"/>
      <c r="F8" s="33"/>
    </row>
    <row r="9" spans="1:6" ht="24.75" customHeight="1">
      <c r="A9" s="74"/>
      <c r="B9" s="74" t="s">
        <v>82</v>
      </c>
      <c r="C9" s="17" t="s">
        <v>43</v>
      </c>
      <c r="D9" s="17" t="s">
        <v>1</v>
      </c>
      <c r="E9" s="17" t="s">
        <v>3</v>
      </c>
      <c r="F9" s="18" t="s">
        <v>11</v>
      </c>
    </row>
    <row r="10" spans="1:7" ht="12.75">
      <c r="A10" s="72"/>
      <c r="B10" s="3" t="s">
        <v>83</v>
      </c>
      <c r="C10" s="21">
        <v>39</v>
      </c>
      <c r="D10" s="23">
        <v>5.3</v>
      </c>
      <c r="E10" s="21">
        <v>52</v>
      </c>
      <c r="F10" s="23">
        <f>C10*D10*E10</f>
        <v>10748.4</v>
      </c>
      <c r="G10" s="52"/>
    </row>
    <row r="11" spans="1:7" ht="12.75">
      <c r="A11" s="72"/>
      <c r="B11" s="35" t="s">
        <v>93</v>
      </c>
      <c r="C11" s="53">
        <v>40</v>
      </c>
      <c r="D11" s="111">
        <v>0.49</v>
      </c>
      <c r="E11" s="112">
        <v>52</v>
      </c>
      <c r="F11" s="23">
        <f>C11*D11*E11</f>
        <v>1019.2</v>
      </c>
      <c r="G11" s="52"/>
    </row>
    <row r="12" spans="1:7" ht="12.75">
      <c r="A12" s="72"/>
      <c r="B12" s="217" t="s">
        <v>90</v>
      </c>
      <c r="C12" s="217"/>
      <c r="D12" s="217"/>
      <c r="E12" s="217"/>
      <c r="F12" s="58">
        <f>SUM(F10:F11)</f>
        <v>11767.6</v>
      </c>
      <c r="G12" s="52"/>
    </row>
    <row r="13" spans="1:7" ht="25.5">
      <c r="A13" s="60" t="s">
        <v>5</v>
      </c>
      <c r="B13" s="81" t="s">
        <v>6</v>
      </c>
      <c r="C13" s="84" t="s">
        <v>0</v>
      </c>
      <c r="D13" s="84" t="s">
        <v>1</v>
      </c>
      <c r="E13" s="84" t="s">
        <v>96</v>
      </c>
      <c r="F13" s="85" t="s">
        <v>11</v>
      </c>
      <c r="G13" s="95"/>
    </row>
    <row r="14" spans="1:7" ht="12.75">
      <c r="A14" s="72"/>
      <c r="B14" s="93" t="s">
        <v>99</v>
      </c>
      <c r="C14" s="140">
        <v>0.0294</v>
      </c>
      <c r="D14" s="23">
        <v>17.9</v>
      </c>
      <c r="E14" s="23">
        <v>72.765</v>
      </c>
      <c r="F14" s="94">
        <f>D14*E14</f>
        <v>1302.4934999999998</v>
      </c>
      <c r="G14" s="95"/>
    </row>
    <row r="15" spans="1:7" ht="12.75">
      <c r="A15" s="72"/>
      <c r="B15" s="93" t="s">
        <v>97</v>
      </c>
      <c r="C15" s="129">
        <v>0.0294</v>
      </c>
      <c r="D15" s="23">
        <v>17.9</v>
      </c>
      <c r="E15" s="23">
        <v>218.295</v>
      </c>
      <c r="F15" s="94">
        <f>D15*E15</f>
        <v>3907.4804999999997</v>
      </c>
      <c r="G15" s="95"/>
    </row>
    <row r="16" spans="1:7" ht="12.75">
      <c r="A16" s="76"/>
      <c r="B16" s="151" t="s">
        <v>95</v>
      </c>
      <c r="C16" s="95"/>
      <c r="D16" s="95"/>
      <c r="E16" s="95"/>
      <c r="F16" s="152">
        <f>SUM(F14:F15)</f>
        <v>5209.973999999999</v>
      </c>
      <c r="G16" s="57"/>
    </row>
    <row r="17" spans="1:7" ht="30" customHeight="1">
      <c r="A17" s="60" t="s">
        <v>9</v>
      </c>
      <c r="B17" s="145" t="s">
        <v>8</v>
      </c>
      <c r="C17" s="84" t="s">
        <v>0</v>
      </c>
      <c r="D17" s="84" t="s">
        <v>1</v>
      </c>
      <c r="E17" s="84" t="s">
        <v>3</v>
      </c>
      <c r="F17" s="85" t="s">
        <v>11</v>
      </c>
      <c r="G17" s="95"/>
    </row>
    <row r="18" spans="1:7" ht="12.75">
      <c r="A18" s="3"/>
      <c r="B18" s="147" t="s">
        <v>108</v>
      </c>
      <c r="C18" s="21" t="s">
        <v>42</v>
      </c>
      <c r="D18" s="23">
        <v>500</v>
      </c>
      <c r="E18" s="21">
        <v>6</v>
      </c>
      <c r="F18" s="94">
        <f>D18*E18</f>
        <v>3000</v>
      </c>
      <c r="G18" s="95"/>
    </row>
    <row r="19" spans="1:7" ht="12.75">
      <c r="A19" s="3"/>
      <c r="B19" s="220" t="s">
        <v>13</v>
      </c>
      <c r="C19" s="220"/>
      <c r="D19" s="220"/>
      <c r="E19" s="221"/>
      <c r="F19" s="58">
        <f>SUM(F18:F18)</f>
        <v>3000</v>
      </c>
      <c r="G19" s="95"/>
    </row>
    <row r="20" spans="2:7" ht="12.75">
      <c r="B20" s="95"/>
      <c r="C20" s="95"/>
      <c r="D20" s="95"/>
      <c r="E20" s="95"/>
      <c r="F20" s="95"/>
      <c r="G20" s="153"/>
    </row>
    <row r="21" spans="1:7" ht="12.75">
      <c r="A21" s="3"/>
      <c r="B21" s="222" t="s">
        <v>21</v>
      </c>
      <c r="C21" s="223"/>
      <c r="D21" s="223"/>
      <c r="E21" s="223"/>
      <c r="F21" s="58">
        <f>F12+F16+F19</f>
        <v>19977.574</v>
      </c>
      <c r="G21" s="95"/>
    </row>
    <row r="22" spans="2:7" ht="12.75">
      <c r="B22" s="95"/>
      <c r="C22" s="95"/>
      <c r="D22" s="95"/>
      <c r="E22" s="95"/>
      <c r="F22" s="95"/>
      <c r="G22" s="92"/>
    </row>
    <row r="23" spans="2:7" ht="12.75">
      <c r="B23" s="95"/>
      <c r="C23" s="95"/>
      <c r="D23" s="95"/>
      <c r="E23" s="95"/>
      <c r="F23" s="95"/>
      <c r="G23" s="95"/>
    </row>
    <row r="24" spans="2:7" ht="12.75">
      <c r="B24" s="95"/>
      <c r="C24" s="95"/>
      <c r="D24" s="95"/>
      <c r="E24" s="95"/>
      <c r="F24" s="95"/>
      <c r="G24" s="95"/>
    </row>
    <row r="25" spans="2:7" ht="12.75">
      <c r="B25" s="95"/>
      <c r="C25" s="95"/>
      <c r="D25" s="95"/>
      <c r="E25" s="95"/>
      <c r="F25" s="95"/>
      <c r="G25" s="95"/>
    </row>
  </sheetData>
  <sheetProtection/>
  <mergeCells count="4">
    <mergeCell ref="B19:E19"/>
    <mergeCell ref="B21:E21"/>
    <mergeCell ref="B12:E12"/>
    <mergeCell ref="B3:F3"/>
  </mergeCells>
  <printOptions/>
  <pageMargins left="0.75" right="0.75" top="1" bottom="1" header="0.5" footer="0.5"/>
  <pageSetup horizontalDpi="600" verticalDpi="600" orientation="portrait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421875" style="0" bestFit="1" customWidth="1"/>
    <col min="2" max="2" width="43.421875" style="0" customWidth="1"/>
    <col min="3" max="3" width="14.00390625" style="0" bestFit="1" customWidth="1"/>
    <col min="4" max="5" width="9.28125" style="0" bestFit="1" customWidth="1"/>
    <col min="6" max="6" width="14.00390625" style="0" customWidth="1"/>
  </cols>
  <sheetData>
    <row r="3" spans="2:7" ht="15">
      <c r="B3" s="215" t="s">
        <v>60</v>
      </c>
      <c r="C3" s="215"/>
      <c r="D3" s="215"/>
      <c r="E3" s="215"/>
      <c r="F3" s="215"/>
      <c r="G3" s="31"/>
    </row>
    <row r="4" ht="15">
      <c r="B4" s="1"/>
    </row>
    <row r="5" ht="12.75">
      <c r="B5" s="5"/>
    </row>
    <row r="6" ht="12.75">
      <c r="B6" s="5"/>
    </row>
    <row r="7" ht="15">
      <c r="B7" s="1"/>
    </row>
    <row r="8" spans="1:2" ht="15.75">
      <c r="A8" s="67" t="s">
        <v>4</v>
      </c>
      <c r="B8" s="15" t="s">
        <v>7</v>
      </c>
    </row>
    <row r="9" spans="1:6" ht="25.5">
      <c r="A9" s="74"/>
      <c r="B9" s="16" t="s">
        <v>82</v>
      </c>
      <c r="C9" s="17" t="s">
        <v>43</v>
      </c>
      <c r="D9" s="17" t="s">
        <v>1</v>
      </c>
      <c r="E9" s="17" t="s">
        <v>3</v>
      </c>
      <c r="F9" s="18" t="s">
        <v>11</v>
      </c>
    </row>
    <row r="10" spans="1:7" ht="12.75">
      <c r="A10" s="72"/>
      <c r="B10" s="3" t="s">
        <v>83</v>
      </c>
      <c r="C10" s="8">
        <v>33</v>
      </c>
      <c r="D10" s="9">
        <v>5.3</v>
      </c>
      <c r="E10" s="8">
        <v>52</v>
      </c>
      <c r="F10" s="177">
        <f>C10*D10*E10</f>
        <v>9094.800000000001</v>
      </c>
      <c r="G10" s="5"/>
    </row>
    <row r="11" spans="1:7" ht="12.75">
      <c r="A11" s="72"/>
      <c r="B11" s="207" t="s">
        <v>90</v>
      </c>
      <c r="C11" s="208"/>
      <c r="D11" s="208"/>
      <c r="E11" s="209"/>
      <c r="F11" s="58">
        <f>SUM(F10)</f>
        <v>9094.800000000001</v>
      </c>
      <c r="G11" s="5"/>
    </row>
    <row r="12" spans="1:7" ht="25.5">
      <c r="A12" s="71" t="s">
        <v>5</v>
      </c>
      <c r="B12" s="91" t="s">
        <v>6</v>
      </c>
      <c r="C12" s="84" t="s">
        <v>0</v>
      </c>
      <c r="D12" s="84" t="s">
        <v>1</v>
      </c>
      <c r="E12" s="84" t="s">
        <v>96</v>
      </c>
      <c r="F12" s="85" t="s">
        <v>11</v>
      </c>
      <c r="G12" s="95"/>
    </row>
    <row r="13" spans="1:7" ht="12.75">
      <c r="A13" s="72"/>
      <c r="B13" s="93" t="s">
        <v>99</v>
      </c>
      <c r="C13" s="140">
        <v>0.0116</v>
      </c>
      <c r="D13" s="23">
        <v>17.9</v>
      </c>
      <c r="E13" s="23">
        <v>28.71</v>
      </c>
      <c r="F13" s="94">
        <f>D13*E13</f>
        <v>513.909</v>
      </c>
      <c r="G13" s="95"/>
    </row>
    <row r="14" spans="1:7" ht="12.75">
      <c r="A14" s="72"/>
      <c r="B14" s="93" t="s">
        <v>97</v>
      </c>
      <c r="C14" s="129">
        <v>0.0116</v>
      </c>
      <c r="D14" s="23">
        <v>17.9</v>
      </c>
      <c r="E14" s="23">
        <v>86.13</v>
      </c>
      <c r="F14" s="94">
        <f>D14*E14</f>
        <v>1541.7269999999999</v>
      </c>
      <c r="G14" s="95"/>
    </row>
    <row r="15" spans="1:7" ht="12.75">
      <c r="A15" s="69"/>
      <c r="B15" s="153" t="s">
        <v>19</v>
      </c>
      <c r="C15" s="39"/>
      <c r="D15" s="39"/>
      <c r="E15" s="39"/>
      <c r="F15" s="57">
        <f>SUM(F13:F14)</f>
        <v>2055.636</v>
      </c>
      <c r="G15" s="95"/>
    </row>
    <row r="16" spans="1:7" ht="29.25" customHeight="1">
      <c r="A16" s="60" t="s">
        <v>9</v>
      </c>
      <c r="B16" s="145" t="s">
        <v>8</v>
      </c>
      <c r="C16" s="84" t="s">
        <v>0</v>
      </c>
      <c r="D16" s="84" t="s">
        <v>1</v>
      </c>
      <c r="E16" s="84" t="s">
        <v>3</v>
      </c>
      <c r="F16" s="85" t="s">
        <v>11</v>
      </c>
      <c r="G16" s="95"/>
    </row>
    <row r="17" spans="1:7" ht="12.75">
      <c r="A17" s="3"/>
      <c r="B17" s="147" t="s">
        <v>108</v>
      </c>
      <c r="C17" s="21" t="s">
        <v>42</v>
      </c>
      <c r="D17" s="23">
        <v>500</v>
      </c>
      <c r="E17" s="21">
        <v>6</v>
      </c>
      <c r="F17" s="94">
        <f>D17*E17</f>
        <v>3000</v>
      </c>
      <c r="G17" s="95"/>
    </row>
    <row r="18" spans="1:7" ht="12.75">
      <c r="A18" s="3"/>
      <c r="B18" s="220" t="s">
        <v>13</v>
      </c>
      <c r="C18" s="220"/>
      <c r="D18" s="220"/>
      <c r="E18" s="221"/>
      <c r="F18" s="58">
        <f>SUM(F17:F17)</f>
        <v>3000</v>
      </c>
      <c r="G18" s="95"/>
    </row>
    <row r="19" spans="2:7" ht="12.75">
      <c r="B19" s="95"/>
      <c r="C19" s="95"/>
      <c r="D19" s="95"/>
      <c r="E19" s="95"/>
      <c r="F19" s="95"/>
      <c r="G19" s="95"/>
    </row>
    <row r="20" spans="1:7" ht="12.75">
      <c r="A20" s="3"/>
      <c r="B20" s="222" t="s">
        <v>22</v>
      </c>
      <c r="C20" s="223"/>
      <c r="D20" s="223"/>
      <c r="E20" s="223"/>
      <c r="F20" s="58">
        <f>F11+F15+F18</f>
        <v>14150.436000000002</v>
      </c>
      <c r="G20" s="153"/>
    </row>
    <row r="21" spans="2:7" ht="12.75">
      <c r="B21" s="95"/>
      <c r="C21" s="95"/>
      <c r="D21" s="95"/>
      <c r="E21" s="95"/>
      <c r="F21" s="95"/>
      <c r="G21" s="95"/>
    </row>
    <row r="22" spans="2:7" ht="12.75">
      <c r="B22" s="95"/>
      <c r="C22" s="95"/>
      <c r="D22" s="95"/>
      <c r="E22" s="95"/>
      <c r="F22" s="95"/>
      <c r="G22" s="95"/>
    </row>
    <row r="23" spans="2:7" ht="12.75">
      <c r="B23" s="95"/>
      <c r="C23" s="95"/>
      <c r="D23" s="95"/>
      <c r="E23" s="95"/>
      <c r="F23" s="95"/>
      <c r="G23" s="95"/>
    </row>
    <row r="24" ht="25.5" customHeight="1"/>
  </sheetData>
  <sheetProtection/>
  <mergeCells count="4">
    <mergeCell ref="B18:E18"/>
    <mergeCell ref="B20:E20"/>
    <mergeCell ref="B3:F3"/>
    <mergeCell ref="B11:E11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Worck</cp:lastModifiedBy>
  <cp:lastPrinted>2016-12-12T08:27:51Z</cp:lastPrinted>
  <dcterms:created xsi:type="dcterms:W3CDTF">1996-10-14T23:33:28Z</dcterms:created>
  <dcterms:modified xsi:type="dcterms:W3CDTF">2016-12-12T12:14:16Z</dcterms:modified>
  <cp:category/>
  <cp:version/>
  <cp:contentType/>
  <cp:contentStatus/>
</cp:coreProperties>
</file>